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018\javne nabavke, narudžbenica\vododvod ROMI\"/>
    </mc:Choice>
  </mc:AlternateContent>
  <bookViews>
    <workbookView xWindow="0" yWindow="0" windowWidth="19200" windowHeight="11460" tabRatio="754" firstSheet="1" activeTab="1"/>
  </bookViews>
  <sheets>
    <sheet name="18" sheetId="21" r:id="rId1"/>
    <sheet name="4" sheetId="7" r:id="rId2"/>
    <sheet name="Sheet1" sheetId="22" r:id="rId3"/>
    <sheet name="Sheet2" sheetId="23" r:id="rId4"/>
  </sheets>
  <definedNames>
    <definedName name="_xlnm.Print_Area" localSheetId="0">'18'!$A$1:$H$105</definedName>
    <definedName name="_xlnm.Print_Area" localSheetId="1">'4'!$A$1:$G$45</definedName>
  </definedNames>
  <calcPr calcId="162913"/>
</workbook>
</file>

<file path=xl/calcChain.xml><?xml version="1.0" encoding="utf-8"?>
<calcChain xmlns="http://schemas.openxmlformats.org/spreadsheetml/2006/main">
  <c r="H97" i="21" l="1"/>
  <c r="H96" i="21"/>
  <c r="H93" i="21"/>
  <c r="H90" i="21"/>
  <c r="H87" i="21"/>
  <c r="H84" i="21"/>
  <c r="H83" i="21"/>
  <c r="H82" i="21"/>
  <c r="H81" i="21"/>
  <c r="H80" i="21"/>
  <c r="H77" i="21"/>
  <c r="H74" i="21"/>
  <c r="H73" i="21"/>
  <c r="H72" i="21"/>
  <c r="H69" i="21"/>
  <c r="H66" i="21"/>
  <c r="H63" i="21"/>
  <c r="H59" i="21"/>
  <c r="H56" i="21"/>
  <c r="H55" i="21"/>
  <c r="H53" i="21"/>
  <c r="H52" i="21"/>
  <c r="H48" i="21"/>
  <c r="H43" i="21"/>
  <c r="H40" i="21"/>
  <c r="H37" i="21"/>
  <c r="H34" i="21"/>
  <c r="H31" i="21"/>
  <c r="H28" i="21"/>
  <c r="H23" i="21"/>
  <c r="H22" i="21"/>
  <c r="H21" i="21"/>
  <c r="H20" i="21"/>
  <c r="H19" i="21"/>
  <c r="H16" i="21"/>
  <c r="H15" i="21"/>
  <c r="H14" i="21"/>
  <c r="H13" i="21"/>
  <c r="H12" i="21"/>
  <c r="H9" i="21"/>
  <c r="H6" i="21"/>
  <c r="H24" i="21" l="1"/>
  <c r="H102" i="21" s="1"/>
  <c r="H44" i="21"/>
  <c r="H103" i="21" s="1"/>
  <c r="H98" i="21"/>
  <c r="H104" i="21" s="1"/>
  <c r="H105" i="21"/>
  <c r="H106" i="21" l="1"/>
  <c r="H107" i="21" s="1"/>
</calcChain>
</file>

<file path=xl/sharedStrings.xml><?xml version="1.0" encoding="utf-8"?>
<sst xmlns="http://schemas.openxmlformats.org/spreadsheetml/2006/main" count="169" uniqueCount="89">
  <si>
    <t xml:space="preserve"> </t>
  </si>
  <si>
    <t>DN 90</t>
  </si>
  <si>
    <t>DN 110</t>
  </si>
  <si>
    <t>DN 180</t>
  </si>
  <si>
    <t>DN 280</t>
  </si>
  <si>
    <t>din</t>
  </si>
  <si>
    <t xml:space="preserve">Pripremno - završni radovi </t>
  </si>
  <si>
    <t>Trasiranje i obeležavanje objekta na terenu prema podacima iz projekta. Geodetsko praćenje radova prilikom izgradnje cevovoda. Radove vrši izvođač u svemu prema pravilima struke. Obračun po m¹.</t>
  </si>
  <si>
    <t xml:space="preserve">Geodetsko snimanje i kartiranje izgrađenog cevovoda i objekata na njemu. Jediničnom cenom obuhvaćeno horizontalno i vertikalno snimanje cevovoda i unošenje u katastar podzemnih instalacija. Snimanje, pre zatrpavanja rova, izvodi ovlašćeno preduzeće. Izvođač radova za tehnički prijem prilaže snimak izvršenih radova sa obrazloženjem eventualnih odstupanja i saglasnost projektanta. Obračun po m¹ trase.  </t>
  </si>
  <si>
    <t>m¹</t>
  </si>
  <si>
    <t>m²</t>
  </si>
  <si>
    <t>Vraćanje postojecih betonskih prilaza. Jediničnom cenom obuhvaćena je nabavka potebne količine materijala i izrada prosečenih površina istih ili boljih karakteristika od postojećih.Obračun po m².</t>
  </si>
  <si>
    <t>ukupno Pripremno - završni radovi</t>
  </si>
  <si>
    <t>Zemljani radovi</t>
  </si>
  <si>
    <t>kom</t>
  </si>
  <si>
    <t>m³</t>
  </si>
  <si>
    <t>Nabavka, dopremanje i ugrađivanje peska na dnu rova ispod, pored i iznad cevi. Pri ugradnji pesak se ručno zbija u slojevima po 10 cm, do MSmin=2 KN/cm2. Projektom se insistira na podlozi od peska 10 cm ispod i 30 cm iznad cevi  u svemu prema detaljima iz projekta. Obračun po m³ ugrađenog peska.</t>
  </si>
  <si>
    <t>Zahvatanje materijala iz iskopa i zatrpavanje rova nakon montaže cevi i završenoj probi na pritisak. Zatrpavanje rova se vrši u slojevima po 20 cm. Zbijanje vršiti do MSmin=2 KN/cm2 , što se na zahtev Nadzornog organa dokazuje opitima pločom.  Gornju površinu rova fino planirati. Obračun po m³ kvalitetno zatrpanog rova sa dokazanom zbijenošću.</t>
  </si>
  <si>
    <t>Zahvatanje viška materijala iz iskopa i odvoz na deponiju udaljenu do 3 km. Jediničnom cenom je obuhvaćen utovar, transport, istovar i planiranje na deponiji. Sa gradilišta je potrebno odneti sav višak materijala. Obračun po  m³ samoniklog materijala.</t>
  </si>
  <si>
    <t xml:space="preserve"> m³</t>
  </si>
  <si>
    <t>Planiranje i uređenje zelenih površina nakon zatrpavanja. Obračun po m2 površine.</t>
  </si>
  <si>
    <t>ukupno zemljani radovi</t>
  </si>
  <si>
    <t>Montažerski radovi</t>
  </si>
  <si>
    <t>ukupno montažerski radovi</t>
  </si>
  <si>
    <t>Rekapitulacija, izrada cevovoda</t>
  </si>
  <si>
    <t>j.m.</t>
  </si>
  <si>
    <t>količina</t>
  </si>
  <si>
    <t>j.cena</t>
  </si>
  <si>
    <t>iznos</t>
  </si>
  <si>
    <t>Pripremno - završni radovi</t>
  </si>
  <si>
    <t xml:space="preserve">Zemljani radovi </t>
  </si>
  <si>
    <t xml:space="preserve">Montažerski radovi </t>
  </si>
  <si>
    <t>Ukupno:</t>
  </si>
  <si>
    <t>Ukupno, zamena cevovoda:</t>
  </si>
  <si>
    <t>kurs eura</t>
  </si>
  <si>
    <t>din/euro</t>
  </si>
  <si>
    <t xml:space="preserve"> - asvaltni kolovoz</t>
  </si>
  <si>
    <t xml:space="preserve"> - betonski trotoar</t>
  </si>
  <si>
    <t xml:space="preserve"> - betonski kućni prilaz</t>
  </si>
  <si>
    <t xml:space="preserve"> - kućni prilaz od opeke</t>
  </si>
  <si>
    <t xml:space="preserve"> - kućni prilaz od rasutog materijala - šuta</t>
  </si>
  <si>
    <t>Šlicovanje uličnog profila i utvrdjivanje tačnog položaja uličnog vodovoda i drugih instalacija. Šlicovanje se vrši pažljivim ručnim iskopom. Na mestima šlicovanja kopa se rov širine 60 cm, dubine 1,30 m i dužine 2 m. Nakon završenih radova šliceve zatrpati i zbiti. Računa se da prosečno na svakih 50 m treba izraditi jedan šlic. Obračun po komadu.</t>
  </si>
  <si>
    <t>euro</t>
  </si>
  <si>
    <t>AC DN 150</t>
  </si>
  <si>
    <t xml:space="preserve"> PE HD 100 DN 180 PN 10 bari</t>
  </si>
  <si>
    <t>C.18</t>
  </si>
  <si>
    <t>KOMPLEKS 18</t>
  </si>
  <si>
    <t>ul. Marka Oreškovića</t>
  </si>
  <si>
    <t>98 priključaka</t>
  </si>
  <si>
    <t>1040.7*1,0*1,20</t>
  </si>
  <si>
    <t>1040.7*1,0*0,5</t>
  </si>
  <si>
    <t>1040.7*1,0*0,7</t>
  </si>
  <si>
    <t>1040.7*1,0</t>
  </si>
  <si>
    <t>Radovi na obezbedjenju snabdevanja vodom korisnika uz trasu cevovoda u toku demontaže starog i montaže novog  cevovoda. Privremeno priključenje cevovoda se vrši po deonicama dužine ne veće od 300 m, uz predhodno blindiranje starog cevovoda. Za snabdevanje vodom korisnika, po površini terena, sa svake strane ulice postaviti privremeni cevovod od PE DN 2" na koji izvršiti privremeno priključenje postojećih kućnih priključaka. Nakon završetka radova na izgradnji uličnog vodovoda kućne priključke "prebaciti" na ulični vodovod. Jediničnom cenom obuhvatiti cevovode od PE 2" sa odgovarajućim brojem ogrlica i priključnim kracima od cevi od 3/4". Ovi cevovodi, ogrlice i priključni kraci mogu se koristiti za više deonica. Obračun po m dužnom glavnog uličnog vodovoda.</t>
  </si>
  <si>
    <t xml:space="preserve"> Ogrlice DN 180 na 3/4" priključak L=1 m</t>
  </si>
  <si>
    <t xml:space="preserve"> Ogrlice DN 180 na 3/4" priključak L=10 m</t>
  </si>
  <si>
    <t xml:space="preserve">Iskop rova u materijalu II i III kategorije za potrebe postavljanja cevovoda. Iskop se vrši mašinski sa ručnim dokopavanjem i uz fino planiranje dna rova. Iskopani materijal se odbacuje min 1.0 m od ivice rova.  Ručni iskop je obavezan na svim onim mestima gde mehanizacija može da ošteti postojeće objekte, kućne priključke kao i na delu poklapanja postojećeg i projektovanog cevovoda. Jediničnom cenom je obuhvaćen iskop i planiranje dna rova, kao i eventualno crpljenje vode iz rova, takođe i omogućavanje pešačkog saobraćaja izradom drvenih mostića sa ogradom visine 1 m. Širina rova je 1,0 m.  Obračun je po m³ iskopa. </t>
  </si>
  <si>
    <t>Prosecanje i rušenje postojecih kolovoza i kućnih prilaza na trasi cevovoda. Prosecanje vršiti u predvidenoj širini iskopa. Šut nastao tom prilikom utovariti u transportna sredstva i odneti na deponiju. Pozicijom obuhvatiti i omogućavanje saobraćaja izradom potrebnog broja prelaza (čelične putne ploče ili sl.) preko rova za vreme izvođenja radova. Obračun po m² porušene površine.</t>
  </si>
  <si>
    <t>Radovi na priključenju postojećih korisnika vodovoda na novoizgradjeni cevovod. Jediničnom cenom je obuhvaćena nabavka materijala (ogrlice, fitinzi, PE cevi od 3/4 cola) i izrada novih kućnih priključaka. Obračun po komadu.</t>
  </si>
  <si>
    <t>Nabavka, dopremanje i ugrađivanje nabijenog betona MB 20 u anker blok (cca 0.05 m³) u čvorovima koji nisu u šahtu. Jediničnom cenom je obuhvaćen kompletan rad i materijal uključujući i potrebnu oplatu i tampon od šljunka debljine 10 cm. Obračun po komadu urađenog ankera.</t>
  </si>
  <si>
    <t>Nabavka materijala i izrada betonskih ploča oko liveno-gvozdenih ovalnih kapa za hidrant. Ploče su dimenzija 40X40 cm i debljine 15 cm. Rade se od nabijenog betona marke MB-30 na šljunčanom tamponu debljine 5 cm. Jediničnom cenom obuhvatiti celokupan materijal i rad uključujući i potrebnu oplatu. Obračun po komadu.</t>
  </si>
  <si>
    <t>Nabavka materijala i izrada betonskih ploča oko liveno-gvozdenih okruglih kapa za zatvarače sa ugradbenom garniturom. Ploče su dimenzija 40X40 cm i debljine 15 cm. Rade se od nabijenog betona marke MB-30 na šljunčanom tamponu debljine 5 cm. Jediničnom cenom obuhvatiti celokupan materijal i rad uključujući i potrebnu oplatu. Obračun po komadu.</t>
  </si>
  <si>
    <t>Nabavka, transport i montaža podzemnih hidranata DN 80 sa dva ventila za radni pritisak od 10 bara sa potrebnim spojnim i zaptivnim materijalom. Jediničnom cenom je obuhvaćena nabavka, transport i montaža,antikorozivna zaštita bojom otpornom na agresivno dejstvo vode u tonu po izboru investitora, ručno proširivanje i produbljivanje rova za potrebe montaže hidranata (0.9 m3/kom), nabavka, dopremanje i zasipanje peskom (0.5 m3/kom) u prostor oko fazonerije i armature, zatrpavanje zemljom iz iskopa (0.4 m3/kom) i razastiranje viška zemlje (0.5 m3/kom). Obračun po komadu montiranog hidranta.</t>
  </si>
  <si>
    <t>Nabavka, isporuka i ugradnja  spojnica od polietilena sa slobodnom čeličnom prirubnicom. Jediničnom cenom je obuhvaćena nabavka i ugradnja polietilenskog venca (tuljka), slobodne čelične prirubnice i kompletnog spojnog i zaptivnog materijala. Obračun po komadu isporučene i ugrađene spojnice sa slobodnom čeličnom prirubnicom.</t>
  </si>
  <si>
    <t>DN 63</t>
  </si>
  <si>
    <t>Nabavka, transport i montaža armature za radni pritisak od 10 bara sa potrebnim spojnim i zaptivnim materijalom. Jediničnom cenom je obuhvaćena nabavka, transport i montaža, kao i antikorozivna zaštita bojom otpornom na agresivno dejstvo vode u tonu po izboru investitora. Antikorozivna zaštita podrazumeva čišćenje, farbanje u tri sloja sa kompletnim radom i materijalom. Obračun po komadu montirane armature.</t>
  </si>
  <si>
    <t>pljosnati zasun ND 80 sa ugradbenom garniturom i okruglom kapom</t>
  </si>
  <si>
    <t>pljosnati zasun DN 100 sa ugradbenom garniturom i okruglom kapom</t>
  </si>
  <si>
    <t>pljosnati zasun ND 50 sa ugradbenom garniturom i okruglom kapom</t>
  </si>
  <si>
    <t>Nabavka, dopremanje i montaža liveno-gvozdenih fazonskih komada za radne pritiske od 10 bari sa svim pratećim spojnim i zaptivnim materijalom. U jediničnu cenu ulazi i antikoroziona zaštita ugradjenih komada. Obračun se vrši po kg ugrađenih fazonskih komada.</t>
  </si>
  <si>
    <t>kg</t>
  </si>
  <si>
    <t>Nabavka čeličnih šavnih cevi, radionička izrada fazonskih komada za radni pritisak od 10 bari dopremanje i  montaža. Gotovi fazonski komadi su antikorozivno zaštićeni toplocinkovanjem, a u svemu prema opisu iz opštih tehničkih uslova projekta. Jediničnom cenom je obuhvaćena nabavka, dopremanje i montaža i prateću dokumentaciju, sertifikate, kao i sav spojni, zaptivni materijal potreban za montažu. Obračun po kg isporučenih i ugrađenih fazonskih komada a prema specifikaciji.</t>
  </si>
  <si>
    <t xml:space="preserve">Nabavka, dopremanje i montaža PE HDPE-100 vodovodnih cevi odgovarajućeg prečnika za radni pritisak 10 bari sa odgovarajućim spojnim zaptivnim materijalom . Predmet nabavke mogu biti samo cevi koje ispunjavaju važeće normative i koje o tome poseduju važeći sertifikat. Pre ugradnje svaka cev se vizuelno mora pregledati i utvrditi njeno eventualno oštećenje. Manipulisanje sa cevima treba da je u svemu saglasno uslovima koje propisuje proizvođač cevi. Ugrađena cev mora celom svojom dužinom ravnomerno ležati na sloju peska. U jediničnu cenu ulazi nabavka, dopremanje, montaža, nivelmanska kontrola, spajanje zavarivanjem, proba na pritisak od 10 bari, dezinfekcija i svi atesti i dokazi kvaliteta i ispravnosti ugradjenog cevovoda, kao i osiguranje svih vidljivih instalacija u rovu u vidu vešanja i izrade štitnika od mehaničkog oštećenja (osiguranje se vrši po uputstvima vlasnika instalacija). </t>
  </si>
  <si>
    <t>Umesto predviđenih, uz predhodnu saglasnost projektanta, predmet isporuke mogu biti i cevi od drugog materijala pod uslovom da imaju mehaničke i hidrauličke karakteristike jednake ili bolje od karakteristika navedenih cevi.Sečenje cevi i otpadni materijal se ne plaćaju posebno. Obračun se vrši po m¹ cevovoda.</t>
  </si>
  <si>
    <t>Demontaža starog cevovoda. Jediničnom cenom je obuhvaćeno vadjenje azbest cementnih cevi, fazonerije i armature smeštene van šahta, utovar u transportna sredstva i odnošenje na sanitarnu deponiju (fazoneriju i armature odneti na lokaciju po izboru investitora). Obračun po m demontiranog cevovoda</t>
  </si>
  <si>
    <t>Demontaža čvorova smeštenih u šahtove. Jediničnom cenom je obuhvaćena demontaža, utovar u transportna sredstva i odnošenje na lokaciju po izboru investitora. Obračun po komadu demontiranog čvora.</t>
  </si>
  <si>
    <t>čvorovi do Ø 150 mm</t>
  </si>
  <si>
    <t>čvorovi sa ugrađenim OP komadom</t>
  </si>
  <si>
    <t>čvorovi sa ugrađenim TT komadom</t>
  </si>
  <si>
    <t>čvorovi veći od Ø 150 mm</t>
  </si>
  <si>
    <t xml:space="preserve"> PDV 20%</t>
  </si>
  <si>
    <t>Prosecanje i rušenje postojecih kolovoza od asfalta na trasi cevovoda. Prosecanje vršiti u predvidenoj širini iskopa. Šut nastao tom prilikom utovariti u transportna sredstva i odneti na deponiju.Obračun po m² porušene površine.</t>
  </si>
  <si>
    <t xml:space="preserve"> Zahvatanje materijala iz iskopa i zatrpavanje rova nakon montaže cevi i završenoj probi na pritisak. Zatrpavanje rova se vrši u slojevima po 20 cm. Zbijanje vršiti do MSmin=2 KN/cm2 , što se na zahtev Nadzornog organa dokazuje opitima pločom.  Gornju površinu rova fino planirati. Obračun po m³ kvalitetno zatrpanog rova sa dokazanom zbijenošću.</t>
  </si>
  <si>
    <t xml:space="preserve"> PE HD 100 DN 63 PN 10 bari</t>
  </si>
  <si>
    <t>Nabavka, transport i montaža podzemnih hidranata DN 50 sa dva ventila za radni pritisak od 10 bara sa potrebnim spojnim i zaptivnim materijalom. Jediničnom cenom je obuhvaćena nabavka, transport i montaža,antikorozivna zaštita bojom otpornom na agresivno dejstvo vode u tonu po izboru investitora, ručno proširivanje i produbljivanje rova za potrebe montaže hidranata (0.9 m3/kom), izrada tampona šljunka (0.05 m3/kom), izrada tampona od nabijenog betona (0.05 m3/kom), nabavka, dopremanje i zasipanje peskom (0.5 m3/kom) u prostor oko fazonerije i armature, zatrpavanje zemljom iz iskopa (0.4 m3/kom) i razastiranje viška zemlje (0.5 m3/kom). Obračun po komadu montiranog hidranta.</t>
  </si>
  <si>
    <t>Nabavka materijala i izrada betonskih ploča oko liveno-gvozdenih ovalnih kapa za hidrant i zatvarače. Ploče su dimenzija 40X40 cm i debljine 15 cm. Rade se od nabijenog betona marke MB-30 na šljunčanom tamponu debljine 5 cm. Jediničnom cenom obuhvatiti celokupan materijal i rad uključujući i potrebnu oplatu. Obračun po komadu.</t>
  </si>
  <si>
    <t>VODOVOD U ROMSKOM NASELJU</t>
  </si>
  <si>
    <t>ul.Nova 5</t>
  </si>
  <si>
    <t>bez PDV-a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</si>
</sst>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Arial"/>
      <charset val="238"/>
    </font>
    <font>
      <sz val="8"/>
      <name val="Arial"/>
      <family val="2"/>
      <charset val="238"/>
    </font>
    <font>
      <b/>
      <sz val="11"/>
      <name val="Arial"/>
      <family val="2"/>
    </font>
    <font>
      <sz val="11"/>
      <name val="Arial"/>
      <family val="2"/>
    </font>
    <font>
      <sz val="11"/>
      <name val="Arial CE"/>
      <family val="2"/>
      <charset val="238"/>
    </font>
    <font>
      <b/>
      <sz val="11"/>
      <name val="Arial"/>
      <family val="2"/>
      <charset val="238"/>
    </font>
    <font>
      <sz val="11"/>
      <name val="Arial"/>
      <family val="2"/>
      <charset val="238"/>
    </font>
    <font>
      <i/>
      <sz val="11"/>
      <name val="Arial"/>
      <family val="2"/>
      <charset val="238"/>
    </font>
    <font>
      <sz val="11"/>
      <name val="Arial"/>
      <family val="2"/>
      <charset val="238"/>
    </font>
    <font>
      <sz val="12"/>
      <name val="Arial"/>
      <family val="2"/>
      <charset val="238"/>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right/>
      <top/>
      <bottom style="dotted">
        <color indexed="64"/>
      </bottom>
      <diagonal/>
    </border>
    <border>
      <left/>
      <right/>
      <top style="thin">
        <color indexed="64"/>
      </top>
      <bottom/>
      <diagonal/>
    </border>
    <border>
      <left/>
      <right/>
      <top style="dotted">
        <color indexed="64"/>
      </top>
      <bottom/>
      <diagonal/>
    </border>
  </borders>
  <cellStyleXfs count="1">
    <xf numFmtId="0" fontId="0" fillId="0" borderId="0"/>
  </cellStyleXfs>
  <cellXfs count="105">
    <xf numFmtId="0" fontId="0" fillId="0" borderId="0" xfId="0"/>
    <xf numFmtId="0" fontId="3" fillId="0" borderId="0" xfId="0" applyFont="1" applyAlignment="1">
      <alignment horizontal="justify"/>
    </xf>
    <xf numFmtId="0" fontId="3" fillId="0" borderId="0" xfId="0" applyFont="1" applyFill="1" applyAlignment="1">
      <alignment horizontal="justify"/>
    </xf>
    <xf numFmtId="0" fontId="3" fillId="0" borderId="0" xfId="0" applyFont="1" applyFill="1" applyBorder="1" applyAlignment="1">
      <alignment horizontal="center" vertical="top" wrapText="1"/>
    </xf>
    <xf numFmtId="0" fontId="2" fillId="0" borderId="0" xfId="0" applyFont="1" applyFill="1" applyBorder="1" applyAlignment="1">
      <alignment horizontal="justify" vertical="top" wrapText="1"/>
    </xf>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Fill="1" applyAlignment="1">
      <alignment horizontal="justify" vertical="top" wrapText="1"/>
    </xf>
    <xf numFmtId="3" fontId="3" fillId="0" borderId="0" xfId="0" applyNumberFormat="1" applyFont="1" applyFill="1" applyBorder="1" applyAlignment="1">
      <alignment horizontal="justify" vertical="top" wrapText="1"/>
    </xf>
    <xf numFmtId="0" fontId="3" fillId="0" borderId="0" xfId="0" applyFont="1" applyFill="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Border="1" applyAlignment="1">
      <alignment horizontal="left" vertical="top"/>
    </xf>
    <xf numFmtId="0" fontId="5" fillId="0" borderId="0" xfId="0" applyFont="1" applyAlignment="1">
      <alignment horizontal="left"/>
    </xf>
    <xf numFmtId="0" fontId="6" fillId="0" borderId="0" xfId="0" applyFont="1" applyFill="1" applyAlignment="1">
      <alignment horizontal="justify"/>
    </xf>
    <xf numFmtId="0" fontId="3" fillId="0" borderId="0" xfId="0" applyFont="1" applyFill="1" applyAlignment="1">
      <alignment horizontal="justify" vertical="center" wrapText="1"/>
    </xf>
    <xf numFmtId="0" fontId="3" fillId="0" borderId="0" xfId="0" applyFont="1" applyFill="1" applyAlignment="1">
      <alignment horizontal="justify" vertical="center"/>
    </xf>
    <xf numFmtId="0" fontId="6" fillId="0" borderId="0" xfId="0" applyFont="1" applyFill="1" applyAlignment="1">
      <alignment horizontal="justify" vertical="top" wrapText="1"/>
    </xf>
    <xf numFmtId="0" fontId="7" fillId="0" borderId="0" xfId="0" applyFont="1" applyFill="1" applyAlignment="1">
      <alignment horizontal="justify" vertical="top" wrapText="1"/>
    </xf>
    <xf numFmtId="0" fontId="6" fillId="0" borderId="0" xfId="0" applyFont="1" applyFill="1" applyBorder="1" applyAlignment="1">
      <alignment horizontal="center" vertical="top" wrapText="1"/>
    </xf>
    <xf numFmtId="0" fontId="3" fillId="0" borderId="0" xfId="0" applyFont="1" applyFill="1" applyBorder="1" applyAlignment="1">
      <alignment horizontal="justify"/>
    </xf>
    <xf numFmtId="2" fontId="2" fillId="0" borderId="0" xfId="0" applyNumberFormat="1" applyFont="1" applyFill="1" applyBorder="1" applyAlignment="1">
      <alignment horizontal="justify" vertical="top" wrapText="1"/>
    </xf>
    <xf numFmtId="0" fontId="3" fillId="0" borderId="0" xfId="0" applyFont="1" applyFill="1" applyAlignment="1">
      <alignment horizontal="center"/>
    </xf>
    <xf numFmtId="0" fontId="8" fillId="0" borderId="0" xfId="0" applyFont="1"/>
    <xf numFmtId="0" fontId="6" fillId="0" borderId="0" xfId="0" applyFont="1"/>
    <xf numFmtId="0" fontId="5" fillId="2" borderId="0" xfId="0" applyFont="1" applyFill="1" applyBorder="1" applyAlignment="1">
      <alignment horizontal="left" vertical="top" wrapText="1"/>
    </xf>
    <xf numFmtId="4" fontId="3" fillId="0" borderId="0" xfId="0" applyNumberFormat="1" applyFont="1" applyBorder="1" applyAlignment="1">
      <alignment horizontal="center" wrapText="1"/>
    </xf>
    <xf numFmtId="4" fontId="3" fillId="0" borderId="1" xfId="0" applyNumberFormat="1" applyFont="1" applyBorder="1" applyAlignment="1">
      <alignment horizontal="center" wrapText="1"/>
    </xf>
    <xf numFmtId="4" fontId="3" fillId="0" borderId="0" xfId="0" applyNumberFormat="1" applyFont="1" applyFill="1" applyBorder="1" applyAlignment="1">
      <alignment horizontal="center" wrapText="1"/>
    </xf>
    <xf numFmtId="4" fontId="6" fillId="0" borderId="0" xfId="0" applyNumberFormat="1" applyFont="1" applyBorder="1" applyAlignment="1">
      <alignment horizontal="center" wrapText="1"/>
    </xf>
    <xf numFmtId="4" fontId="3" fillId="0" borderId="0" xfId="0" applyNumberFormat="1" applyFont="1" applyAlignment="1">
      <alignment horizontal="center"/>
    </xf>
    <xf numFmtId="4" fontId="6" fillId="0" borderId="0" xfId="0" applyNumberFormat="1" applyFont="1" applyFill="1" applyBorder="1" applyAlignment="1">
      <alignment horizontal="center" wrapText="1"/>
    </xf>
    <xf numFmtId="4" fontId="2" fillId="0" borderId="0" xfId="0" applyNumberFormat="1" applyFont="1" applyBorder="1" applyAlignment="1">
      <alignment horizontal="justify" vertical="top" wrapText="1"/>
    </xf>
    <xf numFmtId="0" fontId="3" fillId="2" borderId="0" xfId="0" applyFont="1" applyFill="1" applyBorder="1" applyAlignment="1">
      <alignment horizontal="center" vertical="top" wrapText="1"/>
    </xf>
    <xf numFmtId="4" fontId="3" fillId="2" borderId="0" xfId="0" applyNumberFormat="1" applyFont="1" applyFill="1" applyBorder="1" applyAlignment="1">
      <alignment horizontal="center" wrapText="1"/>
    </xf>
    <xf numFmtId="4" fontId="3" fillId="0" borderId="0" xfId="0" applyNumberFormat="1" applyFont="1" applyBorder="1" applyAlignment="1">
      <alignment horizontal="right" wrapText="1"/>
    </xf>
    <xf numFmtId="4" fontId="3" fillId="0" borderId="1" xfId="0" applyNumberFormat="1" applyFont="1" applyBorder="1" applyAlignment="1">
      <alignment horizontal="right" wrapText="1"/>
    </xf>
    <xf numFmtId="4" fontId="2" fillId="2" borderId="2" xfId="0" applyNumberFormat="1" applyFont="1" applyFill="1" applyBorder="1" applyAlignment="1">
      <alignment horizontal="right" wrapText="1"/>
    </xf>
    <xf numFmtId="4" fontId="3" fillId="0" borderId="0" xfId="0" applyNumberFormat="1" applyFont="1" applyFill="1" applyBorder="1" applyAlignment="1">
      <alignment horizontal="right" wrapText="1"/>
    </xf>
    <xf numFmtId="4" fontId="6" fillId="0" borderId="0" xfId="0" applyNumberFormat="1" applyFont="1" applyBorder="1" applyAlignment="1">
      <alignment horizontal="right" wrapText="1"/>
    </xf>
    <xf numFmtId="4" fontId="2" fillId="0" borderId="0" xfId="0" applyNumberFormat="1" applyFont="1" applyBorder="1" applyAlignment="1">
      <alignment horizontal="right" wrapText="1"/>
    </xf>
    <xf numFmtId="4" fontId="3" fillId="0" borderId="0" xfId="0" applyNumberFormat="1" applyFont="1" applyAlignment="1">
      <alignment horizontal="right"/>
    </xf>
    <xf numFmtId="0" fontId="5" fillId="2" borderId="0" xfId="0" applyFont="1" applyFill="1" applyBorder="1" applyAlignment="1">
      <alignment horizontal="left" vertical="top"/>
    </xf>
    <xf numFmtId="4" fontId="3" fillId="2" borderId="0" xfId="0" applyNumberFormat="1" applyFont="1" applyFill="1" applyAlignment="1">
      <alignment horizontal="center"/>
    </xf>
    <xf numFmtId="4" fontId="8" fillId="0" borderId="0" xfId="0" applyNumberFormat="1" applyFont="1" applyAlignment="1">
      <alignment wrapText="1"/>
    </xf>
    <xf numFmtId="4" fontId="3" fillId="0" borderId="0" xfId="0" applyNumberFormat="1" applyFont="1" applyAlignment="1">
      <alignment horizontal="justify" wrapText="1"/>
    </xf>
    <xf numFmtId="4" fontId="5" fillId="2" borderId="1" xfId="0" applyNumberFormat="1" applyFont="1" applyFill="1" applyBorder="1" applyAlignment="1">
      <alignment horizontal="right" wrapText="1"/>
    </xf>
    <xf numFmtId="4" fontId="2" fillId="2" borderId="0" xfId="0" applyNumberFormat="1" applyFont="1" applyFill="1" applyBorder="1" applyAlignment="1">
      <alignment horizontal="justify" vertical="top" wrapText="1"/>
    </xf>
    <xf numFmtId="4" fontId="5" fillId="0" borderId="1" xfId="0" applyNumberFormat="1" applyFont="1" applyBorder="1" applyAlignment="1">
      <alignment horizontal="right" wrapText="1"/>
    </xf>
    <xf numFmtId="0" fontId="2" fillId="2" borderId="0" xfId="0" applyFont="1" applyFill="1" applyBorder="1" applyAlignment="1">
      <alignment horizontal="justify" vertical="top" wrapText="1"/>
    </xf>
    <xf numFmtId="4" fontId="3" fillId="0" borderId="3" xfId="0" applyNumberFormat="1" applyFont="1" applyBorder="1" applyAlignment="1">
      <alignment horizontal="righ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4" fontId="5" fillId="0" borderId="0" xfId="0" applyNumberFormat="1" applyFont="1" applyBorder="1" applyAlignment="1">
      <alignment horizontal="center" wrapText="1"/>
    </xf>
    <xf numFmtId="3" fontId="5" fillId="0" borderId="0" xfId="0" applyNumberFormat="1" applyFont="1" applyBorder="1" applyAlignment="1">
      <alignment horizontal="center" wrapText="1"/>
    </xf>
    <xf numFmtId="4" fontId="5" fillId="0" borderId="0" xfId="0" applyNumberFormat="1" applyFont="1" applyBorder="1" applyAlignment="1">
      <alignment horizontal="right" wrapText="1"/>
    </xf>
    <xf numFmtId="0" fontId="5" fillId="0" borderId="0" xfId="0" applyFont="1"/>
    <xf numFmtId="0" fontId="6" fillId="0" borderId="0" xfId="0" applyFont="1" applyFill="1" applyAlignment="1">
      <alignment horizontal="justify" vertical="top" wrapText="1"/>
    </xf>
    <xf numFmtId="4" fontId="6" fillId="0" borderId="0" xfId="0" applyNumberFormat="1" applyFont="1" applyAlignment="1">
      <alignment wrapText="1"/>
    </xf>
    <xf numFmtId="0" fontId="6" fillId="0" borderId="0" xfId="0" applyFont="1" applyAlignment="1">
      <alignment wrapText="1"/>
    </xf>
    <xf numFmtId="0" fontId="5" fillId="0" borderId="0" xfId="0" applyFont="1" applyBorder="1" applyAlignment="1">
      <alignment horizontal="justify" vertical="top" wrapText="1"/>
    </xf>
    <xf numFmtId="0" fontId="6" fillId="0" borderId="0" xfId="0" applyFont="1" applyBorder="1" applyAlignment="1">
      <alignment horizontal="center" vertical="top" wrapText="1"/>
    </xf>
    <xf numFmtId="3" fontId="6" fillId="0" borderId="0" xfId="0" applyNumberFormat="1" applyFont="1" applyBorder="1" applyAlignment="1">
      <alignment horizontal="center" wrapText="1"/>
    </xf>
    <xf numFmtId="3" fontId="6" fillId="0" borderId="0" xfId="0" applyNumberFormat="1" applyFont="1" applyBorder="1" applyAlignment="1">
      <alignment horizontal="justify" vertical="top" wrapText="1"/>
    </xf>
    <xf numFmtId="4" fontId="6" fillId="0" borderId="1" xfId="0" applyNumberFormat="1" applyFont="1" applyBorder="1" applyAlignment="1">
      <alignment horizontal="center" wrapText="1"/>
    </xf>
    <xf numFmtId="4" fontId="6" fillId="0" borderId="1" xfId="0" applyNumberFormat="1" applyFont="1" applyBorder="1" applyAlignment="1">
      <alignment horizontal="right" wrapText="1"/>
    </xf>
    <xf numFmtId="0" fontId="6" fillId="0" borderId="0" xfId="0" applyFont="1" applyAlignment="1">
      <alignment horizontal="justify"/>
    </xf>
    <xf numFmtId="3" fontId="6" fillId="0" borderId="0" xfId="0" applyNumberFormat="1" applyFont="1" applyFill="1" applyBorder="1" applyAlignment="1">
      <alignment horizontal="center" wrapText="1"/>
    </xf>
    <xf numFmtId="4" fontId="6" fillId="0" borderId="0" xfId="0" applyNumberFormat="1" applyFont="1" applyFill="1" applyBorder="1" applyAlignment="1">
      <alignment horizontal="right" wrapText="1"/>
    </xf>
    <xf numFmtId="0" fontId="6" fillId="0" borderId="0" xfId="0" applyFont="1" applyBorder="1" applyAlignment="1">
      <alignment horizontal="justify" vertical="top" wrapText="1"/>
    </xf>
    <xf numFmtId="0" fontId="6" fillId="0" borderId="0" xfId="0" applyFont="1" applyBorder="1" applyAlignment="1">
      <alignment horizontal="justify"/>
    </xf>
    <xf numFmtId="4" fontId="6" fillId="0" borderId="0" xfId="0" applyNumberFormat="1" applyFont="1" applyAlignment="1">
      <alignment horizontal="center"/>
    </xf>
    <xf numFmtId="0" fontId="6" fillId="0" borderId="0" xfId="0" applyFont="1" applyFill="1" applyAlignment="1">
      <alignment horizontal="justify" vertical="center" wrapText="1"/>
    </xf>
    <xf numFmtId="0" fontId="6" fillId="0" borderId="0" xfId="0" applyFont="1" applyFill="1" applyAlignment="1">
      <alignment horizontal="justify" vertical="center"/>
    </xf>
    <xf numFmtId="2" fontId="2" fillId="2" borderId="0" xfId="0" applyNumberFormat="1" applyFont="1" applyFill="1" applyBorder="1" applyAlignment="1">
      <alignment horizontal="justify" vertical="top" wrapText="1"/>
    </xf>
    <xf numFmtId="2" fontId="2" fillId="0" borderId="0" xfId="0" applyNumberFormat="1" applyFont="1" applyBorder="1" applyAlignment="1">
      <alignment horizontal="justify" vertical="top" wrapText="1"/>
    </xf>
    <xf numFmtId="2" fontId="3" fillId="0" borderId="0" xfId="0" applyNumberFormat="1" applyFont="1" applyAlignment="1">
      <alignment horizontal="justify" wrapText="1"/>
    </xf>
    <xf numFmtId="0" fontId="5" fillId="0" borderId="0" xfId="0" applyFont="1" applyFill="1" applyBorder="1" applyAlignment="1">
      <alignment horizontal="left" vertical="top" wrapText="1"/>
    </xf>
    <xf numFmtId="0" fontId="3" fillId="0" borderId="0" xfId="0" applyFont="1" applyFill="1" applyAlignment="1">
      <alignment horizontal="justify" vertical="top" wrapText="1"/>
    </xf>
    <xf numFmtId="0" fontId="8" fillId="0" borderId="0" xfId="0" applyFont="1" applyFill="1" applyAlignment="1">
      <alignment horizontal="justify" vertical="top" wrapText="1"/>
    </xf>
    <xf numFmtId="0" fontId="3" fillId="0" borderId="0" xfId="0" applyFont="1" applyFill="1" applyBorder="1" applyAlignment="1">
      <alignment horizontal="justify" vertical="top" wrapText="1"/>
    </xf>
    <xf numFmtId="0" fontId="5" fillId="0" borderId="0" xfId="0" applyFont="1" applyBorder="1" applyAlignment="1">
      <alignment horizontal="left" vertical="top"/>
    </xf>
    <xf numFmtId="0" fontId="6" fillId="0" borderId="0" xfId="0" applyFont="1" applyFill="1" applyAlignment="1">
      <alignment horizontal="justify" vertical="top" wrapText="1"/>
    </xf>
    <xf numFmtId="3" fontId="3" fillId="0" borderId="0" xfId="0" applyNumberFormat="1" applyFont="1" applyFill="1" applyBorder="1" applyAlignment="1">
      <alignment horizontal="justify" vertical="top" wrapText="1"/>
    </xf>
    <xf numFmtId="0" fontId="5" fillId="0" borderId="0" xfId="0" applyFont="1" applyAlignment="1">
      <alignment horizontal="left" vertical="top" wrapText="1"/>
    </xf>
    <xf numFmtId="0" fontId="4" fillId="0" borderId="0" xfId="0" applyFont="1" applyFill="1" applyAlignment="1">
      <alignment horizontal="justify" vertical="top" wrapText="1"/>
    </xf>
    <xf numFmtId="0" fontId="5" fillId="0" borderId="0" xfId="0" applyFont="1" applyAlignment="1">
      <alignment horizontal="left" vertical="top"/>
    </xf>
    <xf numFmtId="0" fontId="3" fillId="0" borderId="0" xfId="0" applyFont="1" applyFill="1" applyAlignment="1">
      <alignment horizontal="justify" wrapText="1"/>
    </xf>
    <xf numFmtId="0" fontId="5" fillId="0" borderId="0" xfId="0" applyFont="1" applyBorder="1" applyAlignment="1">
      <alignment horizontal="left" vertical="top" wrapText="1"/>
    </xf>
    <xf numFmtId="0" fontId="2" fillId="0" borderId="0" xfId="0" applyFont="1" applyBorder="1" applyAlignment="1">
      <alignment horizontal="justify" vertical="top" wrapText="1"/>
    </xf>
    <xf numFmtId="0" fontId="8" fillId="0" borderId="0" xfId="0" applyFont="1" applyAlignment="1">
      <alignment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Border="1" applyAlignment="1">
      <alignment horizontal="justify" vertical="top" wrapText="1"/>
    </xf>
    <xf numFmtId="0" fontId="5" fillId="2" borderId="0" xfId="0" applyFont="1" applyFill="1" applyBorder="1" applyAlignment="1">
      <alignment horizontal="justify" vertical="top" wrapText="1"/>
    </xf>
    <xf numFmtId="0" fontId="6" fillId="2" borderId="0" xfId="0" applyFont="1" applyFill="1" applyAlignment="1">
      <alignment wrapText="1"/>
    </xf>
    <xf numFmtId="0" fontId="7" fillId="0" borderId="0" xfId="0" applyFont="1" applyBorder="1" applyAlignment="1">
      <alignment horizontal="justify" vertical="top" wrapText="1"/>
    </xf>
    <xf numFmtId="3" fontId="6" fillId="0" borderId="0" xfId="0" applyNumberFormat="1" applyFont="1" applyBorder="1" applyAlignment="1">
      <alignment horizontal="justify" vertical="top" wrapText="1"/>
    </xf>
    <xf numFmtId="0" fontId="6" fillId="0" borderId="0" xfId="0" applyFont="1" applyBorder="1" applyAlignment="1">
      <alignment horizontal="justify" vertical="top" wrapText="1"/>
    </xf>
    <xf numFmtId="0" fontId="6" fillId="0" borderId="0" xfId="0" applyFont="1" applyFill="1" applyAlignment="1">
      <alignment horizontal="justify" wrapText="1"/>
    </xf>
    <xf numFmtId="3" fontId="6" fillId="0" borderId="0" xfId="0" applyNumberFormat="1" applyFont="1" applyFill="1" applyBorder="1" applyAlignment="1">
      <alignment horizontal="justify" vertical="top" wrapText="1"/>
    </xf>
    <xf numFmtId="3" fontId="9" fillId="0" borderId="0" xfId="0" applyNumberFormat="1" applyFont="1" applyFill="1" applyBorder="1" applyAlignment="1">
      <alignment horizontal="justify" vertical="top" wrapText="1"/>
    </xf>
    <xf numFmtId="0" fontId="9" fillId="0" borderId="0" xfId="0" applyFont="1" applyFill="1" applyAlignment="1">
      <alignment horizontal="justify" vertical="top" wrapText="1"/>
    </xf>
    <xf numFmtId="2" fontId="5" fillId="0" borderId="0" xfId="0" applyNumberFormat="1" applyFont="1" applyBorder="1" applyAlignment="1">
      <alignment horizontal="justify" vertical="top" wrapText="1"/>
    </xf>
    <xf numFmtId="2" fontId="5" fillId="0" borderId="0" xfId="0" applyNumberFormat="1"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view="pageBreakPreview" topLeftCell="A93" zoomScaleNormal="100" workbookViewId="0">
      <selection activeCell="F116" sqref="F116"/>
    </sheetView>
  </sheetViews>
  <sheetFormatPr defaultRowHeight="15" x14ac:dyDescent="0.25"/>
  <cols>
    <col min="1" max="1" width="5.75" style="13" customWidth="1"/>
    <col min="2" max="2" width="40" style="2" customWidth="1"/>
    <col min="3" max="3" width="5" style="22" customWidth="1"/>
    <col min="4" max="4" width="9.5" style="30" customWidth="1"/>
    <col min="5" max="5" width="0.875" style="30" customWidth="1"/>
    <col min="6" max="6" width="8.875" style="30" customWidth="1"/>
    <col min="7" max="7" width="0.625" style="30" customWidth="1"/>
    <col min="8" max="8" width="11.5" style="41" customWidth="1"/>
    <col min="9" max="16384" width="9" style="23"/>
  </cols>
  <sheetData>
    <row r="1" spans="1:8" x14ac:dyDescent="0.2">
      <c r="A1" s="10" t="s">
        <v>45</v>
      </c>
      <c r="B1" s="89" t="s">
        <v>46</v>
      </c>
      <c r="C1" s="89"/>
      <c r="D1" s="90"/>
      <c r="E1" s="90"/>
      <c r="F1" s="90"/>
      <c r="G1" s="90"/>
      <c r="H1" s="90"/>
    </row>
    <row r="2" spans="1:8" x14ac:dyDescent="0.2">
      <c r="A2" s="10"/>
      <c r="B2" s="4" t="s">
        <v>47</v>
      </c>
      <c r="C2" s="4"/>
      <c r="D2" s="44"/>
      <c r="E2" s="44"/>
      <c r="F2" s="44"/>
      <c r="G2" s="44"/>
      <c r="H2" s="44"/>
    </row>
    <row r="3" spans="1:8" x14ac:dyDescent="0.2">
      <c r="A3" s="10"/>
      <c r="B3" s="4" t="s">
        <v>6</v>
      </c>
      <c r="C3" s="3"/>
      <c r="D3" s="26"/>
      <c r="E3" s="26"/>
      <c r="F3" s="26"/>
      <c r="G3" s="26"/>
      <c r="H3" s="35"/>
    </row>
    <row r="4" spans="1:8" x14ac:dyDescent="0.2">
      <c r="A4" s="10"/>
      <c r="B4" s="4"/>
      <c r="C4" s="3" t="s">
        <v>25</v>
      </c>
      <c r="D4" s="26" t="s">
        <v>26</v>
      </c>
      <c r="E4" s="26"/>
      <c r="F4" s="26" t="s">
        <v>27</v>
      </c>
      <c r="G4" s="26"/>
      <c r="H4" s="26" t="s">
        <v>28</v>
      </c>
    </row>
    <row r="5" spans="1:8" ht="59.25" customHeight="1" x14ac:dyDescent="0.2">
      <c r="A5" s="88">
        <v>1</v>
      </c>
      <c r="B5" s="83" t="s">
        <v>7</v>
      </c>
      <c r="C5" s="78"/>
      <c r="D5" s="26"/>
      <c r="E5" s="26"/>
      <c r="F5" s="26"/>
      <c r="G5" s="26"/>
      <c r="H5" s="35"/>
    </row>
    <row r="6" spans="1:8" ht="14.25" x14ac:dyDescent="0.2">
      <c r="A6" s="88"/>
      <c r="B6" s="8"/>
      <c r="C6" s="3" t="s">
        <v>9</v>
      </c>
      <c r="D6" s="26">
        <v>1040.7</v>
      </c>
      <c r="E6" s="26"/>
      <c r="F6" s="27">
        <v>14</v>
      </c>
      <c r="G6" s="26"/>
      <c r="H6" s="36">
        <f>+D6*F6</f>
        <v>14569.800000000001</v>
      </c>
    </row>
    <row r="7" spans="1:8" x14ac:dyDescent="0.2">
      <c r="A7" s="10"/>
      <c r="B7" s="8"/>
      <c r="C7" s="7"/>
      <c r="D7" s="26"/>
      <c r="E7" s="26"/>
      <c r="F7" s="26"/>
      <c r="G7" s="26"/>
      <c r="H7" s="35"/>
    </row>
    <row r="8" spans="1:8" ht="117.75" customHeight="1" x14ac:dyDescent="0.2">
      <c r="A8" s="88">
        <v>2</v>
      </c>
      <c r="B8" s="80" t="s">
        <v>8</v>
      </c>
      <c r="C8" s="80"/>
      <c r="D8" s="26"/>
      <c r="E8" s="26"/>
      <c r="F8" s="26"/>
      <c r="G8" s="26"/>
      <c r="H8" s="35"/>
    </row>
    <row r="9" spans="1:8" ht="14.25" x14ac:dyDescent="0.2">
      <c r="A9" s="84"/>
      <c r="C9" s="3" t="s">
        <v>9</v>
      </c>
      <c r="D9" s="26">
        <v>1040.7</v>
      </c>
      <c r="E9" s="26"/>
      <c r="F9" s="27">
        <v>64</v>
      </c>
      <c r="G9" s="26"/>
      <c r="H9" s="36">
        <f>+D9*F9</f>
        <v>66604.800000000003</v>
      </c>
    </row>
    <row r="10" spans="1:8" x14ac:dyDescent="0.2">
      <c r="A10" s="10"/>
      <c r="C10" s="3"/>
      <c r="D10" s="26"/>
      <c r="E10" s="26"/>
      <c r="F10" s="26"/>
      <c r="G10" s="26"/>
      <c r="H10" s="35"/>
    </row>
    <row r="11" spans="1:8" ht="122.25" customHeight="1" x14ac:dyDescent="0.2">
      <c r="A11" s="88">
        <v>3</v>
      </c>
      <c r="B11" s="78" t="s">
        <v>57</v>
      </c>
      <c r="C11" s="78"/>
      <c r="D11" s="26"/>
      <c r="E11" s="26"/>
      <c r="F11" s="26"/>
      <c r="G11" s="26"/>
      <c r="H11" s="35"/>
    </row>
    <row r="12" spans="1:8" ht="14.25" x14ac:dyDescent="0.2">
      <c r="A12" s="88"/>
      <c r="B12" s="7" t="s">
        <v>36</v>
      </c>
      <c r="C12" s="3" t="s">
        <v>10</v>
      </c>
      <c r="D12" s="26">
        <v>25.8</v>
      </c>
      <c r="E12" s="26"/>
      <c r="F12" s="27">
        <v>262</v>
      </c>
      <c r="G12" s="26"/>
      <c r="H12" s="36">
        <f>+D12*F12</f>
        <v>6759.6</v>
      </c>
    </row>
    <row r="13" spans="1:8" ht="14.25" x14ac:dyDescent="0.2">
      <c r="A13" s="88"/>
      <c r="B13" s="7" t="s">
        <v>37</v>
      </c>
      <c r="C13" s="3" t="s">
        <v>10</v>
      </c>
      <c r="D13" s="26">
        <v>7.1</v>
      </c>
      <c r="E13" s="26"/>
      <c r="F13" s="27">
        <v>262</v>
      </c>
      <c r="G13" s="26"/>
      <c r="H13" s="36">
        <f>+D13*F13</f>
        <v>1860.1999999999998</v>
      </c>
    </row>
    <row r="14" spans="1:8" ht="14.25" x14ac:dyDescent="0.2">
      <c r="A14" s="88"/>
      <c r="B14" s="7" t="s">
        <v>38</v>
      </c>
      <c r="C14" s="3" t="s">
        <v>10</v>
      </c>
      <c r="D14" s="26">
        <v>155</v>
      </c>
      <c r="E14" s="26"/>
      <c r="F14" s="27">
        <v>262</v>
      </c>
      <c r="G14" s="26"/>
      <c r="H14" s="36">
        <f>+D14*F14</f>
        <v>40610</v>
      </c>
    </row>
    <row r="15" spans="1:8" ht="14.25" x14ac:dyDescent="0.2">
      <c r="A15" s="88"/>
      <c r="B15" s="7" t="s">
        <v>39</v>
      </c>
      <c r="C15" s="3" t="s">
        <v>10</v>
      </c>
      <c r="D15" s="26">
        <v>0</v>
      </c>
      <c r="E15" s="26"/>
      <c r="F15" s="27">
        <v>187</v>
      </c>
      <c r="G15" s="26"/>
      <c r="H15" s="36">
        <f>+D15*F15</f>
        <v>0</v>
      </c>
    </row>
    <row r="16" spans="1:8" ht="14.25" x14ac:dyDescent="0.2">
      <c r="A16" s="88"/>
      <c r="B16" s="7" t="s">
        <v>40</v>
      </c>
      <c r="C16" s="3" t="s">
        <v>10</v>
      </c>
      <c r="D16" s="26">
        <v>103.8</v>
      </c>
      <c r="E16" s="26"/>
      <c r="F16" s="27">
        <v>46</v>
      </c>
      <c r="G16" s="26"/>
      <c r="H16" s="36">
        <f>+D16*F16</f>
        <v>4774.8</v>
      </c>
    </row>
    <row r="17" spans="1:8" x14ac:dyDescent="0.2">
      <c r="A17" s="10"/>
      <c r="B17" s="7"/>
      <c r="C17" s="7"/>
      <c r="D17" s="26"/>
      <c r="E17" s="26"/>
      <c r="F17" s="26"/>
      <c r="G17" s="26"/>
      <c r="H17" s="35"/>
    </row>
    <row r="18" spans="1:8" ht="60" customHeight="1" x14ac:dyDescent="0.2">
      <c r="A18" s="88">
        <v>4</v>
      </c>
      <c r="B18" s="78" t="s">
        <v>11</v>
      </c>
      <c r="C18" s="78"/>
      <c r="D18" s="26"/>
      <c r="E18" s="26"/>
      <c r="F18" s="26"/>
      <c r="G18" s="26"/>
      <c r="H18" s="35"/>
    </row>
    <row r="19" spans="1:8" ht="14.25" x14ac:dyDescent="0.2">
      <c r="A19" s="84"/>
      <c r="B19" s="7" t="s">
        <v>36</v>
      </c>
      <c r="C19" s="3" t="s">
        <v>10</v>
      </c>
      <c r="D19" s="26">
        <v>25.8</v>
      </c>
      <c r="E19" s="26"/>
      <c r="F19" s="27">
        <v>2998</v>
      </c>
      <c r="G19" s="26"/>
      <c r="H19" s="36">
        <f>+D19*F19</f>
        <v>77348.400000000009</v>
      </c>
    </row>
    <row r="20" spans="1:8" ht="14.25" x14ac:dyDescent="0.2">
      <c r="A20" s="84"/>
      <c r="B20" s="7" t="s">
        <v>37</v>
      </c>
      <c r="C20" s="3" t="s">
        <v>10</v>
      </c>
      <c r="D20" s="26">
        <v>7.1</v>
      </c>
      <c r="E20" s="26"/>
      <c r="F20" s="27">
        <v>1021</v>
      </c>
      <c r="G20" s="26"/>
      <c r="H20" s="36">
        <f>+D20*F20</f>
        <v>7249.0999999999995</v>
      </c>
    </row>
    <row r="21" spans="1:8" ht="14.25" x14ac:dyDescent="0.2">
      <c r="A21" s="84"/>
      <c r="B21" s="7" t="s">
        <v>38</v>
      </c>
      <c r="C21" s="3" t="s">
        <v>10</v>
      </c>
      <c r="D21" s="26">
        <v>155</v>
      </c>
      <c r="E21" s="26"/>
      <c r="F21" s="27">
        <v>1021</v>
      </c>
      <c r="G21" s="26"/>
      <c r="H21" s="36">
        <f>+D21*F21</f>
        <v>158255</v>
      </c>
    </row>
    <row r="22" spans="1:8" ht="14.25" x14ac:dyDescent="0.2">
      <c r="A22" s="84"/>
      <c r="B22" s="7" t="s">
        <v>39</v>
      </c>
      <c r="C22" s="3" t="s">
        <v>10</v>
      </c>
      <c r="D22" s="26">
        <v>0</v>
      </c>
      <c r="E22" s="26"/>
      <c r="F22" s="27">
        <v>187</v>
      </c>
      <c r="G22" s="26"/>
      <c r="H22" s="36">
        <f>+D22*F22</f>
        <v>0</v>
      </c>
    </row>
    <row r="23" spans="1:8" ht="14.25" x14ac:dyDescent="0.2">
      <c r="A23" s="84"/>
      <c r="B23" s="7" t="s">
        <v>40</v>
      </c>
      <c r="C23" s="3" t="s">
        <v>10</v>
      </c>
      <c r="D23" s="26">
        <v>103.8</v>
      </c>
      <c r="E23" s="26"/>
      <c r="F23" s="27">
        <v>46</v>
      </c>
      <c r="G23" s="26"/>
      <c r="H23" s="36">
        <f>+D23*F23</f>
        <v>4774.8</v>
      </c>
    </row>
    <row r="24" spans="1:8" x14ac:dyDescent="0.25">
      <c r="A24" s="25"/>
      <c r="B24" s="49" t="s">
        <v>12</v>
      </c>
      <c r="C24" s="33"/>
      <c r="D24" s="34"/>
      <c r="E24" s="34"/>
      <c r="F24" s="34"/>
      <c r="G24" s="34"/>
      <c r="H24" s="37">
        <f>SUM(H6:H23)</f>
        <v>382806.50000000006</v>
      </c>
    </row>
    <row r="25" spans="1:8" x14ac:dyDescent="0.2">
      <c r="A25" s="10"/>
      <c r="B25" s="9"/>
      <c r="C25" s="3"/>
      <c r="D25" s="26"/>
      <c r="E25" s="26"/>
      <c r="F25" s="26"/>
      <c r="G25" s="26"/>
      <c r="H25" s="35"/>
    </row>
    <row r="26" spans="1:8" x14ac:dyDescent="0.2">
      <c r="A26" s="10"/>
      <c r="B26" s="4" t="s">
        <v>13</v>
      </c>
      <c r="C26" s="3"/>
      <c r="D26" s="26"/>
      <c r="E26" s="26"/>
      <c r="F26" s="26"/>
      <c r="G26" s="26"/>
      <c r="H26" s="35"/>
    </row>
    <row r="27" spans="1:8" ht="102.75" customHeight="1" x14ac:dyDescent="0.2">
      <c r="A27" s="77">
        <v>5</v>
      </c>
      <c r="B27" s="78" t="s">
        <v>41</v>
      </c>
      <c r="C27" s="87"/>
      <c r="D27" s="28"/>
      <c r="E27" s="28"/>
      <c r="F27" s="28"/>
      <c r="G27" s="28"/>
      <c r="H27" s="38"/>
    </row>
    <row r="28" spans="1:8" ht="14.25" x14ac:dyDescent="0.2">
      <c r="A28" s="86"/>
      <c r="B28" s="9"/>
      <c r="C28" s="3" t="s">
        <v>14</v>
      </c>
      <c r="D28" s="26">
        <v>21</v>
      </c>
      <c r="E28" s="26"/>
      <c r="F28" s="27">
        <v>468</v>
      </c>
      <c r="G28" s="26"/>
      <c r="H28" s="36">
        <f>+D28*F28</f>
        <v>9828</v>
      </c>
    </row>
    <row r="29" spans="1:8" x14ac:dyDescent="0.2">
      <c r="A29" s="10"/>
      <c r="B29" s="4"/>
      <c r="C29" s="3"/>
      <c r="D29" s="26"/>
      <c r="E29" s="26"/>
      <c r="F29" s="26"/>
      <c r="G29" s="26"/>
      <c r="H29" s="35"/>
    </row>
    <row r="30" spans="1:8" ht="194.25" customHeight="1" x14ac:dyDescent="0.2">
      <c r="A30" s="77">
        <v>6</v>
      </c>
      <c r="B30" s="80" t="s">
        <v>56</v>
      </c>
      <c r="C30" s="80"/>
      <c r="D30" s="28"/>
      <c r="E30" s="28"/>
      <c r="F30" s="28"/>
      <c r="G30" s="28"/>
      <c r="H30" s="38"/>
    </row>
    <row r="31" spans="1:8" ht="14.25" x14ac:dyDescent="0.2">
      <c r="A31" s="86"/>
      <c r="B31" s="9" t="s">
        <v>49</v>
      </c>
      <c r="C31" s="3" t="s">
        <v>15</v>
      </c>
      <c r="D31" s="26">
        <v>1248.8</v>
      </c>
      <c r="E31" s="26"/>
      <c r="F31" s="27">
        <v>327</v>
      </c>
      <c r="G31" s="26"/>
      <c r="H31" s="36">
        <f>+D31*F31</f>
        <v>408357.6</v>
      </c>
    </row>
    <row r="32" spans="1:8" x14ac:dyDescent="0.2">
      <c r="A32" s="10"/>
      <c r="B32" s="9"/>
      <c r="C32" s="3"/>
      <c r="D32" s="26"/>
      <c r="E32" s="26"/>
      <c r="F32" s="26"/>
      <c r="G32" s="26"/>
      <c r="H32" s="35"/>
    </row>
    <row r="33" spans="1:8" ht="89.25" customHeight="1" x14ac:dyDescent="0.2">
      <c r="A33" s="77">
        <v>7</v>
      </c>
      <c r="B33" s="80" t="s">
        <v>16</v>
      </c>
      <c r="C33" s="80"/>
      <c r="D33" s="26"/>
      <c r="E33" s="26"/>
      <c r="F33" s="26"/>
      <c r="G33" s="26"/>
      <c r="H33" s="35"/>
    </row>
    <row r="34" spans="1:8" ht="14.25" x14ac:dyDescent="0.2">
      <c r="A34" s="84"/>
      <c r="B34" s="2" t="s">
        <v>50</v>
      </c>
      <c r="C34" s="3" t="s">
        <v>15</v>
      </c>
      <c r="D34" s="26">
        <v>520.4</v>
      </c>
      <c r="E34" s="26"/>
      <c r="F34" s="27">
        <v>777</v>
      </c>
      <c r="G34" s="26"/>
      <c r="H34" s="36">
        <f>+D34*F34</f>
        <v>404350.8</v>
      </c>
    </row>
    <row r="35" spans="1:8" x14ac:dyDescent="0.2">
      <c r="A35" s="10"/>
      <c r="B35" s="20"/>
      <c r="C35" s="3"/>
      <c r="D35" s="26"/>
      <c r="E35" s="26"/>
      <c r="F35" s="26"/>
      <c r="G35" s="26"/>
      <c r="H35" s="35"/>
    </row>
    <row r="36" spans="1:8" ht="102.75" customHeight="1" x14ac:dyDescent="0.2">
      <c r="A36" s="77">
        <v>8</v>
      </c>
      <c r="B36" s="80" t="s">
        <v>17</v>
      </c>
      <c r="C36" s="80"/>
      <c r="D36" s="26"/>
      <c r="E36" s="26"/>
      <c r="F36" s="26"/>
      <c r="G36" s="26"/>
      <c r="H36" s="35"/>
    </row>
    <row r="37" spans="1:8" ht="14.25" x14ac:dyDescent="0.2">
      <c r="A37" s="84"/>
      <c r="B37" s="2" t="s">
        <v>51</v>
      </c>
      <c r="C37" s="3" t="s">
        <v>15</v>
      </c>
      <c r="D37" s="26">
        <v>728.5</v>
      </c>
      <c r="E37" s="26"/>
      <c r="F37" s="27">
        <v>131</v>
      </c>
      <c r="G37" s="26"/>
      <c r="H37" s="36">
        <f>+D37*F37</f>
        <v>95433.5</v>
      </c>
    </row>
    <row r="38" spans="1:8" x14ac:dyDescent="0.2">
      <c r="A38" s="10"/>
      <c r="B38" s="20"/>
      <c r="C38" s="3"/>
      <c r="D38" s="26"/>
      <c r="E38" s="26"/>
      <c r="F38" s="26"/>
      <c r="G38" s="26"/>
      <c r="H38" s="35"/>
    </row>
    <row r="39" spans="1:8" ht="75" customHeight="1" x14ac:dyDescent="0.2">
      <c r="A39" s="77">
        <v>9</v>
      </c>
      <c r="B39" s="80" t="s">
        <v>18</v>
      </c>
      <c r="C39" s="80"/>
      <c r="D39" s="26"/>
      <c r="E39" s="26"/>
      <c r="F39" s="26"/>
      <c r="G39" s="26"/>
      <c r="H39" s="35"/>
    </row>
    <row r="40" spans="1:8" ht="14.25" x14ac:dyDescent="0.2">
      <c r="A40" s="84"/>
      <c r="B40" s="2" t="s">
        <v>50</v>
      </c>
      <c r="C40" s="3" t="s">
        <v>19</v>
      </c>
      <c r="D40" s="26">
        <v>520.4</v>
      </c>
      <c r="E40" s="26"/>
      <c r="F40" s="27">
        <v>215</v>
      </c>
      <c r="G40" s="26"/>
      <c r="H40" s="36">
        <f>+D40*F40</f>
        <v>111886</v>
      </c>
    </row>
    <row r="41" spans="1:8" x14ac:dyDescent="0.2">
      <c r="A41" s="10"/>
      <c r="B41" s="20"/>
      <c r="C41" s="3"/>
      <c r="D41" s="26"/>
      <c r="E41" s="26"/>
      <c r="F41" s="26"/>
      <c r="G41" s="26"/>
      <c r="H41" s="35"/>
    </row>
    <row r="42" spans="1:8" ht="33" customHeight="1" x14ac:dyDescent="0.2">
      <c r="A42" s="77">
        <v>10</v>
      </c>
      <c r="B42" s="85" t="s">
        <v>20</v>
      </c>
      <c r="C42" s="85"/>
      <c r="D42" s="26"/>
      <c r="E42" s="26"/>
      <c r="F42" s="26"/>
      <c r="G42" s="26"/>
      <c r="H42" s="35"/>
    </row>
    <row r="43" spans="1:8" ht="14.25" x14ac:dyDescent="0.2">
      <c r="A43" s="84"/>
      <c r="B43" s="2" t="s">
        <v>52</v>
      </c>
      <c r="C43" s="3" t="s">
        <v>10</v>
      </c>
      <c r="D43" s="26">
        <v>1040.7</v>
      </c>
      <c r="E43" s="26"/>
      <c r="F43" s="27">
        <v>14</v>
      </c>
      <c r="G43" s="26"/>
      <c r="H43" s="36">
        <f>+D43*F43</f>
        <v>14569.800000000001</v>
      </c>
    </row>
    <row r="44" spans="1:8" x14ac:dyDescent="0.25">
      <c r="A44" s="25"/>
      <c r="B44" s="49" t="s">
        <v>21</v>
      </c>
      <c r="C44" s="33"/>
      <c r="D44" s="34"/>
      <c r="E44" s="34"/>
      <c r="F44" s="34"/>
      <c r="G44" s="34"/>
      <c r="H44" s="37">
        <f>SUM(H28:H43)</f>
        <v>1044425.7</v>
      </c>
    </row>
    <row r="45" spans="1:8" x14ac:dyDescent="0.2">
      <c r="A45" s="10"/>
      <c r="B45" s="4"/>
      <c r="C45" s="3"/>
      <c r="D45" s="26"/>
      <c r="E45" s="26"/>
      <c r="F45" s="26"/>
      <c r="G45" s="26"/>
      <c r="H45" s="35"/>
    </row>
    <row r="46" spans="1:8" x14ac:dyDescent="0.2">
      <c r="A46" s="11"/>
      <c r="B46" s="4" t="s">
        <v>22</v>
      </c>
      <c r="C46" s="3"/>
      <c r="D46" s="28"/>
      <c r="E46" s="28"/>
      <c r="F46" s="28"/>
      <c r="G46" s="28"/>
      <c r="H46" s="38"/>
    </row>
    <row r="47" spans="1:8" ht="233.25" customHeight="1" x14ac:dyDescent="0.2">
      <c r="A47" s="77">
        <v>11</v>
      </c>
      <c r="B47" s="78" t="s">
        <v>53</v>
      </c>
      <c r="C47" s="78"/>
      <c r="D47" s="26"/>
      <c r="E47" s="26"/>
      <c r="F47" s="26"/>
      <c r="G47" s="26"/>
      <c r="H47" s="35"/>
    </row>
    <row r="48" spans="1:8" ht="14.25" x14ac:dyDescent="0.2">
      <c r="A48" s="77"/>
      <c r="B48" s="2" t="s">
        <v>48</v>
      </c>
      <c r="C48" s="3" t="s">
        <v>9</v>
      </c>
      <c r="D48" s="26">
        <v>1040.7</v>
      </c>
      <c r="E48" s="26"/>
      <c r="F48" s="27">
        <v>103</v>
      </c>
      <c r="G48" s="26"/>
      <c r="H48" s="36">
        <f>+D48*F48</f>
        <v>107192.1</v>
      </c>
    </row>
    <row r="49" spans="1:8" x14ac:dyDescent="0.2">
      <c r="A49" s="11"/>
      <c r="C49" s="3"/>
      <c r="D49" s="26"/>
      <c r="E49" s="26"/>
      <c r="F49" s="26"/>
      <c r="G49" s="26"/>
      <c r="H49" s="35"/>
    </row>
    <row r="50" spans="1:8" s="24" customFormat="1" ht="60" customHeight="1" x14ac:dyDescent="0.2">
      <c r="A50" s="11">
        <v>12</v>
      </c>
      <c r="B50" s="82" t="s">
        <v>75</v>
      </c>
      <c r="C50" s="82"/>
      <c r="D50" s="31" t="s">
        <v>0</v>
      </c>
      <c r="E50" s="31"/>
      <c r="F50" s="29"/>
      <c r="G50" s="29"/>
      <c r="H50" s="39"/>
    </row>
    <row r="51" spans="1:8" s="24" customFormat="1" ht="18.75" customHeight="1" x14ac:dyDescent="0.2">
      <c r="A51" s="11"/>
      <c r="B51" s="18" t="s">
        <v>76</v>
      </c>
      <c r="C51" s="17"/>
      <c r="D51" s="31"/>
      <c r="E51" s="31"/>
      <c r="F51" s="29"/>
      <c r="G51" s="29"/>
      <c r="H51" s="39"/>
    </row>
    <row r="52" spans="1:8" s="24" customFormat="1" x14ac:dyDescent="0.2">
      <c r="A52" s="11"/>
      <c r="B52" s="14" t="s">
        <v>77</v>
      </c>
      <c r="C52" s="19" t="s">
        <v>14</v>
      </c>
      <c r="D52" s="31">
        <v>0</v>
      </c>
      <c r="E52" s="31"/>
      <c r="F52" s="27">
        <v>1874</v>
      </c>
      <c r="G52" s="26"/>
      <c r="H52" s="36">
        <f>+D52*F52</f>
        <v>0</v>
      </c>
    </row>
    <row r="53" spans="1:8" s="24" customFormat="1" x14ac:dyDescent="0.2">
      <c r="A53" s="11"/>
      <c r="B53" s="14" t="s">
        <v>78</v>
      </c>
      <c r="C53" s="19" t="s">
        <v>14</v>
      </c>
      <c r="D53" s="31">
        <v>0</v>
      </c>
      <c r="E53" s="31"/>
      <c r="F53" s="27">
        <v>1874</v>
      </c>
      <c r="G53" s="26"/>
      <c r="H53" s="36">
        <f>+D53*F53</f>
        <v>0</v>
      </c>
    </row>
    <row r="54" spans="1:8" s="24" customFormat="1" ht="15" customHeight="1" x14ac:dyDescent="0.2">
      <c r="A54" s="11"/>
      <c r="B54" s="18" t="s">
        <v>79</v>
      </c>
      <c r="C54" s="17"/>
      <c r="D54" s="31"/>
      <c r="E54" s="31"/>
      <c r="F54" s="29"/>
      <c r="G54" s="29"/>
      <c r="H54" s="50"/>
    </row>
    <row r="55" spans="1:8" s="24" customFormat="1" x14ac:dyDescent="0.2">
      <c r="A55" s="11"/>
      <c r="B55" s="14" t="s">
        <v>77</v>
      </c>
      <c r="C55" s="19" t="s">
        <v>14</v>
      </c>
      <c r="D55" s="31">
        <v>0</v>
      </c>
      <c r="E55" s="31"/>
      <c r="F55" s="27">
        <v>2811</v>
      </c>
      <c r="G55" s="26"/>
      <c r="H55" s="36">
        <f>+D55*F55</f>
        <v>0</v>
      </c>
    </row>
    <row r="56" spans="1:8" s="24" customFormat="1" x14ac:dyDescent="0.2">
      <c r="A56" s="11"/>
      <c r="B56" s="14" t="s">
        <v>78</v>
      </c>
      <c r="C56" s="19" t="s">
        <v>14</v>
      </c>
      <c r="D56" s="31">
        <v>0</v>
      </c>
      <c r="E56" s="31"/>
      <c r="F56" s="27">
        <v>2811</v>
      </c>
      <c r="G56" s="26"/>
      <c r="H56" s="36">
        <f>+D56*F56</f>
        <v>0</v>
      </c>
    </row>
    <row r="57" spans="1:8" x14ac:dyDescent="0.2">
      <c r="A57" s="11" t="s">
        <v>0</v>
      </c>
      <c r="C57" s="3"/>
      <c r="D57" s="28"/>
      <c r="E57" s="28"/>
      <c r="F57" s="26"/>
      <c r="G57" s="26"/>
      <c r="H57" s="35"/>
    </row>
    <row r="58" spans="1:8" ht="99.75" customHeight="1" x14ac:dyDescent="0.2">
      <c r="A58" s="81">
        <v>13</v>
      </c>
      <c r="B58" s="78" t="s">
        <v>74</v>
      </c>
      <c r="C58" s="79"/>
      <c r="D58" s="28" t="s">
        <v>0</v>
      </c>
      <c r="E58" s="28"/>
      <c r="F58" s="26"/>
      <c r="G58" s="26"/>
      <c r="H58" s="35"/>
    </row>
    <row r="59" spans="1:8" ht="14.25" x14ac:dyDescent="0.2">
      <c r="A59" s="81"/>
      <c r="B59" s="2" t="s">
        <v>43</v>
      </c>
      <c r="C59" s="3" t="s">
        <v>9</v>
      </c>
      <c r="D59" s="28">
        <v>1040.7</v>
      </c>
      <c r="E59" s="28"/>
      <c r="F59" s="27">
        <v>168</v>
      </c>
      <c r="G59" s="26"/>
      <c r="H59" s="36">
        <f>+D59*F59</f>
        <v>174837.6</v>
      </c>
    </row>
    <row r="60" spans="1:8" x14ac:dyDescent="0.2">
      <c r="A60" s="12"/>
      <c r="C60" s="3"/>
      <c r="D60" s="28" t="s">
        <v>0</v>
      </c>
      <c r="E60" s="28"/>
      <c r="F60" s="26"/>
      <c r="G60" s="26"/>
      <c r="H60" s="35"/>
    </row>
    <row r="61" spans="1:8" ht="267" customHeight="1" x14ac:dyDescent="0.2">
      <c r="A61" s="77">
        <v>14</v>
      </c>
      <c r="B61" s="80" t="s">
        <v>72</v>
      </c>
      <c r="C61" s="80"/>
      <c r="D61" s="28"/>
      <c r="E61" s="28"/>
      <c r="F61" s="26"/>
      <c r="G61" s="26"/>
      <c r="H61" s="35"/>
    </row>
    <row r="62" spans="1:8" ht="111.75" customHeight="1" x14ac:dyDescent="0.2">
      <c r="A62" s="77"/>
      <c r="B62" s="80" t="s">
        <v>73</v>
      </c>
      <c r="C62" s="80"/>
      <c r="D62" s="28"/>
      <c r="E62" s="28"/>
      <c r="F62" s="26"/>
      <c r="G62" s="26"/>
      <c r="H62" s="35"/>
    </row>
    <row r="63" spans="1:8" ht="14.25" x14ac:dyDescent="0.2">
      <c r="A63" s="77"/>
      <c r="B63" s="2" t="s">
        <v>44</v>
      </c>
      <c r="C63" s="3" t="s">
        <v>9</v>
      </c>
      <c r="D63" s="28">
        <v>1092.74</v>
      </c>
      <c r="E63" s="28"/>
      <c r="F63" s="27">
        <v>1205</v>
      </c>
      <c r="G63" s="26"/>
      <c r="H63" s="36">
        <f>+D63*F63</f>
        <v>1316751.7</v>
      </c>
    </row>
    <row r="64" spans="1:8" x14ac:dyDescent="0.2">
      <c r="A64" s="12"/>
      <c r="C64" s="3"/>
      <c r="D64" s="28" t="s">
        <v>0</v>
      </c>
      <c r="E64" s="28"/>
      <c r="F64" s="26"/>
      <c r="G64" s="26"/>
      <c r="H64" s="35"/>
    </row>
    <row r="65" spans="1:8" ht="76.5" customHeight="1" x14ac:dyDescent="0.2">
      <c r="A65" s="11">
        <v>15</v>
      </c>
      <c r="B65" s="83" t="s">
        <v>69</v>
      </c>
      <c r="C65" s="78"/>
      <c r="D65" s="28"/>
      <c r="E65" s="28"/>
      <c r="F65" s="26"/>
      <c r="G65" s="26"/>
      <c r="H65" s="35"/>
    </row>
    <row r="66" spans="1:8" x14ac:dyDescent="0.2">
      <c r="A66" s="11"/>
      <c r="B66" s="15"/>
      <c r="C66" s="3" t="s">
        <v>70</v>
      </c>
      <c r="D66" s="28">
        <v>273.5</v>
      </c>
      <c r="E66" s="28"/>
      <c r="F66" s="27">
        <v>360</v>
      </c>
      <c r="G66" s="26"/>
      <c r="H66" s="36">
        <f>+D66*F66</f>
        <v>98460</v>
      </c>
    </row>
    <row r="67" spans="1:8" x14ac:dyDescent="0.2">
      <c r="A67" s="11"/>
      <c r="C67" s="3"/>
      <c r="D67" s="28"/>
      <c r="E67" s="28"/>
      <c r="F67" s="26"/>
      <c r="G67" s="26"/>
      <c r="H67" s="35"/>
    </row>
    <row r="68" spans="1:8" ht="150.75" customHeight="1" x14ac:dyDescent="0.2">
      <c r="A68" s="11">
        <v>16</v>
      </c>
      <c r="B68" s="83" t="s">
        <v>71</v>
      </c>
      <c r="C68" s="78"/>
      <c r="D68" s="28"/>
      <c r="E68" s="28"/>
      <c r="F68" s="26"/>
      <c r="G68" s="26"/>
      <c r="H68" s="35"/>
    </row>
    <row r="69" spans="1:8" x14ac:dyDescent="0.2">
      <c r="A69" s="11"/>
      <c r="B69" s="15"/>
      <c r="C69" s="3" t="s">
        <v>70</v>
      </c>
      <c r="D69" s="28">
        <v>0</v>
      </c>
      <c r="E69" s="28"/>
      <c r="F69" s="27">
        <v>179</v>
      </c>
      <c r="G69" s="26"/>
      <c r="H69" s="36">
        <f>+D69*F69</f>
        <v>0</v>
      </c>
    </row>
    <row r="70" spans="1:8" x14ac:dyDescent="0.2">
      <c r="A70" s="11"/>
      <c r="C70" s="3"/>
      <c r="D70" s="28"/>
      <c r="E70" s="28"/>
      <c r="F70" s="26"/>
      <c r="G70" s="26"/>
      <c r="H70" s="35"/>
    </row>
    <row r="71" spans="1:8" ht="144" customHeight="1" x14ac:dyDescent="0.2">
      <c r="A71" s="11">
        <v>17</v>
      </c>
      <c r="B71" s="83" t="s">
        <v>65</v>
      </c>
      <c r="C71" s="78"/>
      <c r="D71" s="28"/>
      <c r="E71" s="28"/>
      <c r="F71" s="26"/>
      <c r="G71" s="26"/>
      <c r="H71" s="35"/>
    </row>
    <row r="72" spans="1:8" ht="28.5" x14ac:dyDescent="0.2">
      <c r="A72" s="11"/>
      <c r="B72" s="15" t="s">
        <v>66</v>
      </c>
      <c r="C72" s="3" t="s">
        <v>14</v>
      </c>
      <c r="D72" s="28">
        <v>2</v>
      </c>
      <c r="E72" s="28"/>
      <c r="F72" s="27">
        <v>11392</v>
      </c>
      <c r="G72" s="26"/>
      <c r="H72" s="36">
        <f>+D72*F72</f>
        <v>22784</v>
      </c>
    </row>
    <row r="73" spans="1:8" ht="28.5" x14ac:dyDescent="0.2">
      <c r="A73" s="11"/>
      <c r="B73" s="15" t="s">
        <v>68</v>
      </c>
      <c r="C73" s="3" t="s">
        <v>14</v>
      </c>
      <c r="D73" s="28">
        <v>1</v>
      </c>
      <c r="E73" s="28"/>
      <c r="F73" s="27">
        <v>8749</v>
      </c>
      <c r="G73" s="26"/>
      <c r="H73" s="36">
        <f>+D73*F73</f>
        <v>8749</v>
      </c>
    </row>
    <row r="74" spans="1:8" ht="28.5" x14ac:dyDescent="0.2">
      <c r="A74" s="11"/>
      <c r="B74" s="16" t="s">
        <v>67</v>
      </c>
      <c r="C74" s="3" t="s">
        <v>14</v>
      </c>
      <c r="D74" s="28">
        <v>1</v>
      </c>
      <c r="E74" s="28"/>
      <c r="F74" s="27">
        <v>13761</v>
      </c>
      <c r="G74" s="26"/>
      <c r="H74" s="36">
        <f>+D74*F74</f>
        <v>13761</v>
      </c>
    </row>
    <row r="75" spans="1:8" x14ac:dyDescent="0.2">
      <c r="A75" s="11"/>
      <c r="B75" s="16"/>
      <c r="C75" s="3"/>
      <c r="D75" s="28"/>
      <c r="E75" s="28"/>
      <c r="F75" s="26"/>
      <c r="G75" s="26"/>
      <c r="H75" s="35"/>
    </row>
    <row r="76" spans="1:8" ht="184.5" customHeight="1" x14ac:dyDescent="0.2">
      <c r="A76" s="11">
        <v>18</v>
      </c>
      <c r="B76" s="83" t="s">
        <v>62</v>
      </c>
      <c r="C76" s="78"/>
      <c r="D76" s="28"/>
      <c r="E76" s="28"/>
      <c r="F76" s="26"/>
      <c r="G76" s="26"/>
      <c r="H76" s="35"/>
    </row>
    <row r="77" spans="1:8" x14ac:dyDescent="0.2">
      <c r="A77" s="11"/>
      <c r="C77" s="3" t="s">
        <v>14</v>
      </c>
      <c r="D77" s="28">
        <v>2</v>
      </c>
      <c r="E77" s="28"/>
      <c r="F77" s="27">
        <v>18663</v>
      </c>
      <c r="G77" s="26"/>
      <c r="H77" s="36">
        <f>+D77*F77</f>
        <v>37326</v>
      </c>
    </row>
    <row r="78" spans="1:8" x14ac:dyDescent="0.2">
      <c r="A78" s="11"/>
      <c r="C78" s="3"/>
      <c r="D78" s="28"/>
      <c r="E78" s="28"/>
      <c r="F78" s="26"/>
      <c r="G78" s="26"/>
      <c r="H78" s="35"/>
    </row>
    <row r="79" spans="1:8" ht="113.25" customHeight="1" x14ac:dyDescent="0.2">
      <c r="A79" s="11">
        <v>19</v>
      </c>
      <c r="B79" s="83" t="s">
        <v>63</v>
      </c>
      <c r="C79" s="78"/>
      <c r="D79" s="28"/>
      <c r="E79" s="28"/>
      <c r="F79" s="26"/>
      <c r="G79" s="26"/>
      <c r="H79" s="35"/>
    </row>
    <row r="80" spans="1:8" x14ac:dyDescent="0.2">
      <c r="A80" s="11"/>
      <c r="B80" s="2" t="s">
        <v>4</v>
      </c>
      <c r="C80" s="3" t="s">
        <v>14</v>
      </c>
      <c r="D80" s="28">
        <v>0</v>
      </c>
      <c r="E80" s="28"/>
      <c r="F80" s="27">
        <v>6434</v>
      </c>
      <c r="G80" s="26"/>
      <c r="H80" s="36">
        <f>+D80*F80</f>
        <v>0</v>
      </c>
    </row>
    <row r="81" spans="1:8" x14ac:dyDescent="0.2">
      <c r="A81" s="11"/>
      <c r="B81" s="2" t="s">
        <v>3</v>
      </c>
      <c r="C81" s="3" t="s">
        <v>14</v>
      </c>
      <c r="D81" s="28">
        <v>8</v>
      </c>
      <c r="E81" s="28"/>
      <c r="F81" s="27">
        <v>2375</v>
      </c>
      <c r="G81" s="26"/>
      <c r="H81" s="36">
        <f>+D81*F81</f>
        <v>19000</v>
      </c>
    </row>
    <row r="82" spans="1:8" x14ac:dyDescent="0.2">
      <c r="A82" s="11"/>
      <c r="B82" s="2" t="s">
        <v>2</v>
      </c>
      <c r="C82" s="3" t="s">
        <v>14</v>
      </c>
      <c r="D82" s="28">
        <v>1</v>
      </c>
      <c r="E82" s="28"/>
      <c r="F82" s="27">
        <v>1116</v>
      </c>
      <c r="G82" s="26"/>
      <c r="H82" s="36">
        <f>+D82*F82</f>
        <v>1116</v>
      </c>
    </row>
    <row r="83" spans="1:8" x14ac:dyDescent="0.2">
      <c r="A83" s="11"/>
      <c r="B83" s="2" t="s">
        <v>1</v>
      </c>
      <c r="C83" s="3" t="s">
        <v>14</v>
      </c>
      <c r="D83" s="28">
        <v>0</v>
      </c>
      <c r="E83" s="28"/>
      <c r="F83" s="27">
        <v>982</v>
      </c>
      <c r="G83" s="26"/>
      <c r="H83" s="36">
        <f>+D83*F83</f>
        <v>0</v>
      </c>
    </row>
    <row r="84" spans="1:8" x14ac:dyDescent="0.2">
      <c r="A84" s="11"/>
      <c r="B84" s="2" t="s">
        <v>64</v>
      </c>
      <c r="C84" s="3" t="s">
        <v>14</v>
      </c>
      <c r="D84" s="28">
        <v>1</v>
      </c>
      <c r="E84" s="28"/>
      <c r="F84" s="27">
        <v>612</v>
      </c>
      <c r="G84" s="26"/>
      <c r="H84" s="36">
        <f>+D84*F84</f>
        <v>612</v>
      </c>
    </row>
    <row r="85" spans="1:8" x14ac:dyDescent="0.2">
      <c r="A85" s="11"/>
      <c r="C85" s="3"/>
      <c r="D85" s="28"/>
      <c r="E85" s="28"/>
      <c r="F85" s="26"/>
      <c r="G85" s="26"/>
      <c r="H85" s="35"/>
    </row>
    <row r="86" spans="1:8" ht="111.75" customHeight="1" x14ac:dyDescent="0.2">
      <c r="A86" s="11">
        <v>20</v>
      </c>
      <c r="B86" s="83" t="s">
        <v>60</v>
      </c>
      <c r="C86" s="78"/>
      <c r="D86" s="28"/>
      <c r="E86" s="28"/>
      <c r="F86" s="26"/>
      <c r="G86" s="26"/>
      <c r="H86" s="35"/>
    </row>
    <row r="87" spans="1:8" x14ac:dyDescent="0.2">
      <c r="A87" s="11"/>
      <c r="C87" s="3" t="s">
        <v>14</v>
      </c>
      <c r="D87" s="28">
        <v>2</v>
      </c>
      <c r="E87" s="28"/>
      <c r="F87" s="27">
        <v>314</v>
      </c>
      <c r="G87" s="26"/>
      <c r="H87" s="36">
        <f>+D87*F87</f>
        <v>628</v>
      </c>
    </row>
    <row r="88" spans="1:8" x14ac:dyDescent="0.2">
      <c r="A88" s="11"/>
      <c r="C88" s="3"/>
      <c r="D88" s="28"/>
      <c r="E88" s="28"/>
      <c r="F88" s="26"/>
      <c r="G88" s="26"/>
      <c r="H88" s="35"/>
    </row>
    <row r="89" spans="1:8" ht="111.75" customHeight="1" x14ac:dyDescent="0.2">
      <c r="A89" s="11">
        <v>21</v>
      </c>
      <c r="B89" s="83" t="s">
        <v>61</v>
      </c>
      <c r="C89" s="78"/>
      <c r="D89" s="28"/>
      <c r="E89" s="28"/>
      <c r="F89" s="26"/>
      <c r="G89" s="26"/>
      <c r="H89" s="35"/>
    </row>
    <row r="90" spans="1:8" x14ac:dyDescent="0.2">
      <c r="A90" s="11"/>
      <c r="C90" s="3" t="s">
        <v>14</v>
      </c>
      <c r="D90" s="28">
        <v>4</v>
      </c>
      <c r="E90" s="28"/>
      <c r="F90" s="27">
        <v>314</v>
      </c>
      <c r="G90" s="26"/>
      <c r="H90" s="36">
        <f>+D90*F90</f>
        <v>1256</v>
      </c>
    </row>
    <row r="91" spans="1:8" x14ac:dyDescent="0.2">
      <c r="A91" s="11"/>
      <c r="C91" s="3"/>
      <c r="D91" s="28"/>
      <c r="E91" s="28"/>
      <c r="F91" s="26"/>
      <c r="G91" s="26"/>
      <c r="H91" s="35"/>
    </row>
    <row r="92" spans="1:8" ht="90" customHeight="1" x14ac:dyDescent="0.2">
      <c r="A92" s="11">
        <v>22</v>
      </c>
      <c r="B92" s="83" t="s">
        <v>59</v>
      </c>
      <c r="C92" s="78"/>
      <c r="D92" s="28"/>
      <c r="E92" s="28"/>
      <c r="F92" s="26"/>
      <c r="G92" s="26"/>
      <c r="H92" s="35"/>
    </row>
    <row r="93" spans="1:8" x14ac:dyDescent="0.2">
      <c r="A93" s="11"/>
      <c r="C93" s="3" t="s">
        <v>14</v>
      </c>
      <c r="D93" s="28">
        <v>2</v>
      </c>
      <c r="E93" s="28"/>
      <c r="F93" s="27">
        <v>419</v>
      </c>
      <c r="G93" s="26"/>
      <c r="H93" s="36">
        <f>+D93*F93</f>
        <v>838</v>
      </c>
    </row>
    <row r="94" spans="1:8" x14ac:dyDescent="0.2">
      <c r="A94" s="12"/>
      <c r="C94" s="3"/>
      <c r="D94" s="28"/>
      <c r="E94" s="28"/>
      <c r="F94" s="26"/>
      <c r="G94" s="26"/>
      <c r="H94" s="35"/>
    </row>
    <row r="95" spans="1:8" ht="79.5" customHeight="1" x14ac:dyDescent="0.2">
      <c r="A95" s="77">
        <v>23</v>
      </c>
      <c r="B95" s="83" t="s">
        <v>58</v>
      </c>
      <c r="C95" s="78"/>
      <c r="D95" s="28"/>
      <c r="E95" s="28"/>
      <c r="F95" s="26"/>
      <c r="G95" s="26"/>
      <c r="H95" s="35"/>
    </row>
    <row r="96" spans="1:8" ht="14.25" x14ac:dyDescent="0.2">
      <c r="A96" s="77"/>
      <c r="B96" s="2" t="s">
        <v>54</v>
      </c>
      <c r="C96" s="3" t="s">
        <v>14</v>
      </c>
      <c r="D96" s="26">
        <v>42</v>
      </c>
      <c r="E96" s="26"/>
      <c r="F96" s="27">
        <v>4625</v>
      </c>
      <c r="G96" s="26"/>
      <c r="H96" s="36">
        <f>+D96*F96</f>
        <v>194250</v>
      </c>
    </row>
    <row r="97" spans="1:8" ht="14.25" x14ac:dyDescent="0.2">
      <c r="A97" s="77"/>
      <c r="B97" s="2" t="s">
        <v>55</v>
      </c>
      <c r="C97" s="3" t="s">
        <v>14</v>
      </c>
      <c r="D97" s="26">
        <v>56</v>
      </c>
      <c r="E97" s="26"/>
      <c r="F97" s="27">
        <v>5532</v>
      </c>
      <c r="G97" s="26"/>
      <c r="H97" s="36">
        <f>+D97*F97</f>
        <v>309792</v>
      </c>
    </row>
    <row r="98" spans="1:8" x14ac:dyDescent="0.25">
      <c r="A98" s="25"/>
      <c r="B98" s="49" t="s">
        <v>23</v>
      </c>
      <c r="C98" s="33"/>
      <c r="D98" s="34"/>
      <c r="E98" s="34"/>
      <c r="F98" s="34"/>
      <c r="G98" s="34"/>
      <c r="H98" s="37">
        <f>SUM(H48:H97)</f>
        <v>2307353.4</v>
      </c>
    </row>
    <row r="99" spans="1:8" x14ac:dyDescent="0.25">
      <c r="A99" s="10"/>
      <c r="B99" s="4"/>
      <c r="C99" s="3"/>
      <c r="D99" s="26"/>
      <c r="E99" s="26"/>
      <c r="F99" s="26"/>
      <c r="G99" s="26"/>
      <c r="H99" s="40"/>
    </row>
    <row r="100" spans="1:8" x14ac:dyDescent="0.2">
      <c r="A100" s="10"/>
      <c r="B100" s="9"/>
      <c r="C100" s="3"/>
      <c r="D100" s="26"/>
      <c r="E100" s="26"/>
      <c r="F100" s="26"/>
      <c r="G100" s="26"/>
      <c r="H100" s="35"/>
    </row>
    <row r="101" spans="1:8" x14ac:dyDescent="0.2">
      <c r="A101" s="11"/>
      <c r="B101" s="75" t="s">
        <v>24</v>
      </c>
      <c r="C101" s="76"/>
      <c r="D101" s="76"/>
      <c r="E101" s="45"/>
      <c r="F101" s="26"/>
      <c r="G101" s="26"/>
      <c r="H101" s="35"/>
    </row>
    <row r="102" spans="1:8" x14ac:dyDescent="0.2">
      <c r="A102" s="12"/>
      <c r="B102" s="9" t="s">
        <v>29</v>
      </c>
      <c r="C102" s="3" t="s">
        <v>0</v>
      </c>
      <c r="D102" s="26"/>
      <c r="E102" s="26"/>
      <c r="F102" s="26"/>
      <c r="G102" s="26"/>
      <c r="H102" s="36">
        <f>+H24</f>
        <v>382806.50000000006</v>
      </c>
    </row>
    <row r="103" spans="1:8" x14ac:dyDescent="0.2">
      <c r="A103" s="12"/>
      <c r="B103" s="9" t="s">
        <v>30</v>
      </c>
      <c r="C103" s="3"/>
      <c r="D103" s="26"/>
      <c r="E103" s="26"/>
      <c r="F103" s="26"/>
      <c r="G103" s="26"/>
      <c r="H103" s="36">
        <f>+H44</f>
        <v>1044425.7</v>
      </c>
    </row>
    <row r="104" spans="1:8" x14ac:dyDescent="0.2">
      <c r="A104" s="12"/>
      <c r="B104" s="9" t="s">
        <v>31</v>
      </c>
      <c r="C104" s="3"/>
      <c r="D104" s="26"/>
      <c r="E104" s="26"/>
      <c r="F104" s="26"/>
      <c r="G104" s="26"/>
      <c r="H104" s="36">
        <f>+H98</f>
        <v>2307353.4</v>
      </c>
    </row>
    <row r="105" spans="1:8" x14ac:dyDescent="0.25">
      <c r="A105" s="42"/>
      <c r="B105" s="74" t="s">
        <v>32</v>
      </c>
      <c r="C105" s="74"/>
      <c r="D105" s="74"/>
      <c r="E105" s="47"/>
      <c r="F105" s="43" t="s">
        <v>5</v>
      </c>
      <c r="G105" s="43"/>
      <c r="H105" s="46">
        <f>+H102+H103+H104</f>
        <v>3734585.5999999996</v>
      </c>
    </row>
    <row r="106" spans="1:8" x14ac:dyDescent="0.2">
      <c r="A106" s="12"/>
      <c r="B106" s="21" t="s">
        <v>80</v>
      </c>
      <c r="C106" s="21"/>
      <c r="D106" s="32"/>
      <c r="E106" s="32"/>
      <c r="F106" s="30" t="s">
        <v>5</v>
      </c>
      <c r="H106" s="36">
        <f>+H105*0.2</f>
        <v>746917.12</v>
      </c>
    </row>
    <row r="107" spans="1:8" x14ac:dyDescent="0.25">
      <c r="A107" s="12"/>
      <c r="B107" s="21" t="s">
        <v>33</v>
      </c>
      <c r="C107" s="21"/>
      <c r="D107" s="32"/>
      <c r="E107" s="32"/>
      <c r="F107" s="30" t="s">
        <v>5</v>
      </c>
      <c r="H107" s="48">
        <f>+H105+H106</f>
        <v>4481502.72</v>
      </c>
    </row>
    <row r="108" spans="1:8" x14ac:dyDescent="0.2">
      <c r="A108" s="12"/>
      <c r="B108" s="21" t="s">
        <v>34</v>
      </c>
      <c r="C108" s="21"/>
      <c r="D108" s="32"/>
      <c r="E108" s="32"/>
      <c r="F108" s="30" t="s">
        <v>35</v>
      </c>
      <c r="H108" s="36"/>
    </row>
    <row r="109" spans="1:8" x14ac:dyDescent="0.2">
      <c r="A109" s="12"/>
      <c r="B109" s="21" t="s">
        <v>33</v>
      </c>
      <c r="C109" s="21"/>
      <c r="D109" s="32"/>
      <c r="E109" s="32"/>
      <c r="F109" s="30" t="s">
        <v>42</v>
      </c>
      <c r="H109" s="36"/>
    </row>
    <row r="110" spans="1:8" x14ac:dyDescent="0.25">
      <c r="A110" s="12"/>
      <c r="B110" s="21"/>
      <c r="C110" s="21"/>
      <c r="D110" s="32"/>
      <c r="E110" s="32"/>
      <c r="H110" s="40"/>
    </row>
  </sheetData>
  <mergeCells count="41">
    <mergeCell ref="A11:A16"/>
    <mergeCell ref="B11:C11"/>
    <mergeCell ref="A18:A23"/>
    <mergeCell ref="B18:C18"/>
    <mergeCell ref="B1:H1"/>
    <mergeCell ref="A5:A6"/>
    <mergeCell ref="B5:C5"/>
    <mergeCell ref="A8:A9"/>
    <mergeCell ref="B8:C8"/>
    <mergeCell ref="A33:A34"/>
    <mergeCell ref="B33:C33"/>
    <mergeCell ref="A36:A37"/>
    <mergeCell ref="B36:C36"/>
    <mergeCell ref="A27:A28"/>
    <mergeCell ref="B27:C27"/>
    <mergeCell ref="A30:A31"/>
    <mergeCell ref="B30:C30"/>
    <mergeCell ref="B71:C71"/>
    <mergeCell ref="B76:C76"/>
    <mergeCell ref="B79:C79"/>
    <mergeCell ref="B86:C86"/>
    <mergeCell ref="A39:A40"/>
    <mergeCell ref="B39:C39"/>
    <mergeCell ref="A42:A43"/>
    <mergeCell ref="B42:C42"/>
    <mergeCell ref="B105:D105"/>
    <mergeCell ref="B101:D101"/>
    <mergeCell ref="A47:A48"/>
    <mergeCell ref="B47:C47"/>
    <mergeCell ref="B58:C58"/>
    <mergeCell ref="B61:C61"/>
    <mergeCell ref="A58:A59"/>
    <mergeCell ref="A61:A63"/>
    <mergeCell ref="A95:A97"/>
    <mergeCell ref="B62:C62"/>
    <mergeCell ref="B50:C50"/>
    <mergeCell ref="B65:C65"/>
    <mergeCell ref="B68:C68"/>
    <mergeCell ref="B95:C95"/>
    <mergeCell ref="B89:C89"/>
    <mergeCell ref="B92:C92"/>
  </mergeCells>
  <phoneticPr fontId="1" type="noConversion"/>
  <pageMargins left="0.74803149606299202" right="0.74803149606299202" top="1.46" bottom="0.59055118110236204" header="0.511811023622047" footer="0.511811023622047"/>
  <pageSetup firstPageNumber="97" orientation="portrait" useFirstPageNumber="1" r:id="rId1"/>
  <headerFooter alignWithMargins="0">
    <oddHeader>&amp;C&amp;"Arial,Italic"&amp;10
Tender za zamenuvazbestcementnih cevi na delu distribucione mreže vodovoda Apatin&amp;"Arial,Bold Italic"&amp;12
&amp;R&amp;"Times New Roman,Regular"&amp;12str. &amp;"Arial,Bold"&amp;P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view="pageBreakPreview" topLeftCell="A40" zoomScaleNormal="100" workbookViewId="0">
      <selection activeCell="B6" sqref="B6:C6"/>
    </sheetView>
  </sheetViews>
  <sheetFormatPr defaultRowHeight="15" x14ac:dyDescent="0.25"/>
  <cols>
    <col min="1" max="1" width="5.75" style="13" customWidth="1"/>
    <col min="2" max="2" width="40" style="1" customWidth="1"/>
    <col min="3" max="3" width="5" style="5" customWidth="1"/>
    <col min="4" max="4" width="9.5" style="30" customWidth="1"/>
    <col min="5" max="5" width="9.875" style="30" customWidth="1"/>
    <col min="6" max="6" width="1.25" style="6" customWidth="1"/>
    <col min="7" max="7" width="12.5" style="41" customWidth="1"/>
  </cols>
  <sheetData>
    <row r="1" spans="1:7" ht="19.5" customHeight="1" x14ac:dyDescent="0.2">
      <c r="A1" s="10"/>
      <c r="B1" s="96"/>
      <c r="C1" s="96"/>
      <c r="D1" s="58"/>
      <c r="E1" s="58"/>
      <c r="F1" s="59"/>
      <c r="G1" s="58"/>
    </row>
    <row r="2" spans="1:7" x14ac:dyDescent="0.2">
      <c r="A2" s="25"/>
      <c r="B2" s="94" t="s">
        <v>86</v>
      </c>
      <c r="C2" s="94"/>
      <c r="D2" s="95"/>
      <c r="E2" s="95"/>
      <c r="F2" s="95"/>
      <c r="G2" s="95"/>
    </row>
    <row r="3" spans="1:7" ht="20.25" customHeight="1" x14ac:dyDescent="0.2">
      <c r="A3" s="10"/>
      <c r="B3" s="93" t="s">
        <v>87</v>
      </c>
      <c r="C3" s="93"/>
      <c r="D3" s="58"/>
      <c r="E3" s="58"/>
      <c r="F3" s="59"/>
      <c r="G3" s="58"/>
    </row>
    <row r="4" spans="1:7" x14ac:dyDescent="0.2">
      <c r="A4" s="10"/>
      <c r="B4" s="60"/>
      <c r="C4" s="61"/>
      <c r="D4" s="29"/>
      <c r="E4" s="29"/>
      <c r="F4" s="62"/>
      <c r="G4" s="39"/>
    </row>
    <row r="5" spans="1:7" x14ac:dyDescent="0.2">
      <c r="A5" s="10"/>
      <c r="B5" s="60"/>
      <c r="C5" s="61" t="s">
        <v>25</v>
      </c>
      <c r="D5" s="29" t="s">
        <v>26</v>
      </c>
      <c r="E5" s="29" t="s">
        <v>27</v>
      </c>
      <c r="F5" s="62"/>
      <c r="G5" s="29" t="s">
        <v>28</v>
      </c>
    </row>
    <row r="6" spans="1:7" ht="60" customHeight="1" x14ac:dyDescent="0.2">
      <c r="A6" s="88">
        <v>1</v>
      </c>
      <c r="B6" s="97" t="s">
        <v>7</v>
      </c>
      <c r="C6" s="92"/>
      <c r="D6" s="29"/>
      <c r="E6" s="29"/>
      <c r="F6" s="62"/>
      <c r="G6" s="39"/>
    </row>
    <row r="7" spans="1:7" ht="14.25" x14ac:dyDescent="0.2">
      <c r="A7" s="88"/>
      <c r="B7" s="63"/>
      <c r="C7" s="61" t="s">
        <v>9</v>
      </c>
      <c r="D7" s="29">
        <v>293</v>
      </c>
      <c r="E7" s="64"/>
      <c r="F7" s="62"/>
      <c r="G7" s="65"/>
    </row>
    <row r="8" spans="1:7" ht="15" customHeight="1" x14ac:dyDescent="0.2">
      <c r="A8" s="10"/>
      <c r="B8" s="66"/>
      <c r="C8" s="61"/>
      <c r="D8" s="29"/>
      <c r="E8" s="29"/>
      <c r="F8" s="62"/>
      <c r="G8" s="39"/>
    </row>
    <row r="9" spans="1:7" ht="76.5" customHeight="1" x14ac:dyDescent="0.2">
      <c r="A9" s="88">
        <v>2</v>
      </c>
      <c r="B9" s="82" t="s">
        <v>81</v>
      </c>
      <c r="C9" s="82"/>
      <c r="D9" s="29"/>
      <c r="E9" s="29"/>
      <c r="F9" s="62"/>
      <c r="G9" s="39"/>
    </row>
    <row r="10" spans="1:7" ht="14.25" x14ac:dyDescent="0.2">
      <c r="A10" s="88"/>
      <c r="B10" s="57"/>
      <c r="C10" s="61" t="s">
        <v>10</v>
      </c>
      <c r="D10" s="29">
        <v>3</v>
      </c>
      <c r="E10" s="64"/>
      <c r="F10" s="62"/>
      <c r="G10" s="65"/>
    </row>
    <row r="11" spans="1:7" ht="11.25" customHeight="1" x14ac:dyDescent="0.2">
      <c r="A11" s="10"/>
      <c r="B11" s="57"/>
      <c r="C11" s="57"/>
      <c r="D11" s="29"/>
      <c r="E11" s="29"/>
      <c r="F11" s="62"/>
      <c r="G11" s="39"/>
    </row>
    <row r="12" spans="1:7" ht="103.5" customHeight="1" x14ac:dyDescent="0.2">
      <c r="A12" s="77">
        <v>3</v>
      </c>
      <c r="B12" s="82" t="s">
        <v>41</v>
      </c>
      <c r="C12" s="99"/>
      <c r="D12" s="31"/>
      <c r="E12" s="31"/>
      <c r="F12" s="67"/>
      <c r="G12" s="68"/>
    </row>
    <row r="13" spans="1:7" ht="14.25" x14ac:dyDescent="0.2">
      <c r="A13" s="86"/>
      <c r="B13" s="69"/>
      <c r="C13" s="61" t="s">
        <v>14</v>
      </c>
      <c r="D13" s="29">
        <v>3</v>
      </c>
      <c r="E13" s="64"/>
      <c r="F13" s="62"/>
      <c r="G13" s="65"/>
    </row>
    <row r="14" spans="1:7" x14ac:dyDescent="0.2">
      <c r="A14" s="10"/>
      <c r="B14" s="60"/>
      <c r="C14" s="61"/>
      <c r="D14" s="29"/>
      <c r="E14" s="29"/>
      <c r="F14" s="62"/>
      <c r="G14" s="39"/>
    </row>
    <row r="15" spans="1:7" ht="195.75" customHeight="1" x14ac:dyDescent="0.2">
      <c r="A15" s="77">
        <v>4</v>
      </c>
      <c r="B15" s="91" t="s">
        <v>56</v>
      </c>
      <c r="C15" s="91"/>
      <c r="D15" s="31"/>
      <c r="E15" s="31"/>
      <c r="F15" s="67"/>
      <c r="G15" s="68"/>
    </row>
    <row r="16" spans="1:7" ht="14.25" x14ac:dyDescent="0.2">
      <c r="A16" s="86"/>
      <c r="B16" s="69"/>
      <c r="C16" s="61" t="s">
        <v>15</v>
      </c>
      <c r="D16" s="29">
        <v>348</v>
      </c>
      <c r="E16" s="64"/>
      <c r="F16" s="62"/>
      <c r="G16" s="65"/>
    </row>
    <row r="17" spans="1:7" x14ac:dyDescent="0.2">
      <c r="A17" s="10"/>
      <c r="B17" s="69"/>
      <c r="C17" s="61"/>
      <c r="D17" s="29"/>
      <c r="E17" s="29"/>
      <c r="F17" s="62"/>
      <c r="G17" s="39"/>
    </row>
    <row r="18" spans="1:7" ht="88.5" customHeight="1" x14ac:dyDescent="0.2">
      <c r="A18" s="77">
        <v>5</v>
      </c>
      <c r="B18" s="98" t="s">
        <v>16</v>
      </c>
      <c r="C18" s="98"/>
      <c r="D18" s="29"/>
      <c r="E18" s="29"/>
      <c r="F18" s="62"/>
      <c r="G18" s="39"/>
    </row>
    <row r="19" spans="1:7" ht="14.25" x14ac:dyDescent="0.2">
      <c r="A19" s="84"/>
      <c r="B19" s="66"/>
      <c r="C19" s="61" t="s">
        <v>15</v>
      </c>
      <c r="D19" s="29">
        <v>86</v>
      </c>
      <c r="E19" s="64"/>
      <c r="F19" s="62"/>
      <c r="G19" s="65"/>
    </row>
    <row r="20" spans="1:7" x14ac:dyDescent="0.2">
      <c r="A20" s="10"/>
      <c r="B20" s="70"/>
      <c r="C20" s="61"/>
      <c r="D20" s="29"/>
      <c r="E20" s="29"/>
      <c r="F20" s="62"/>
      <c r="G20" s="39"/>
    </row>
    <row r="21" spans="1:7" ht="107.25" customHeight="1" x14ac:dyDescent="0.2">
      <c r="A21" s="77">
        <v>6</v>
      </c>
      <c r="B21" s="98" t="s">
        <v>82</v>
      </c>
      <c r="C21" s="98"/>
      <c r="D21" s="29"/>
      <c r="E21" s="29"/>
      <c r="F21" s="62"/>
      <c r="G21" s="39"/>
    </row>
    <row r="22" spans="1:7" ht="14.25" x14ac:dyDescent="0.2">
      <c r="A22" s="84"/>
      <c r="B22" s="66"/>
      <c r="C22" s="61" t="s">
        <v>15</v>
      </c>
      <c r="D22" s="71">
        <v>262</v>
      </c>
      <c r="E22" s="64"/>
      <c r="F22" s="62"/>
      <c r="G22" s="65"/>
    </row>
    <row r="23" spans="1:7" x14ac:dyDescent="0.2">
      <c r="A23" s="10"/>
      <c r="B23" s="70"/>
      <c r="C23" s="61"/>
      <c r="D23" s="29"/>
      <c r="E23" s="29"/>
      <c r="F23" s="62"/>
      <c r="G23" s="39"/>
    </row>
    <row r="24" spans="1:7" ht="72.75" customHeight="1" x14ac:dyDescent="0.2">
      <c r="A24" s="77">
        <v>7</v>
      </c>
      <c r="B24" s="98" t="s">
        <v>18</v>
      </c>
      <c r="C24" s="98"/>
      <c r="D24" s="29"/>
      <c r="E24" s="29"/>
      <c r="F24" s="62"/>
      <c r="G24" s="39"/>
    </row>
    <row r="25" spans="1:7" ht="14.25" x14ac:dyDescent="0.2">
      <c r="A25" s="84"/>
      <c r="B25" s="66"/>
      <c r="C25" s="61" t="s">
        <v>15</v>
      </c>
      <c r="D25" s="29">
        <v>86</v>
      </c>
      <c r="E25" s="64"/>
      <c r="F25" s="62"/>
      <c r="G25" s="65"/>
    </row>
    <row r="26" spans="1:7" x14ac:dyDescent="0.2">
      <c r="A26" s="10"/>
      <c r="B26" s="70"/>
      <c r="C26" s="61"/>
      <c r="D26" s="29"/>
      <c r="E26" s="29"/>
      <c r="F26" s="62"/>
      <c r="G26" s="39"/>
    </row>
    <row r="27" spans="1:7" ht="264" customHeight="1" x14ac:dyDescent="0.2">
      <c r="A27" s="51">
        <v>8</v>
      </c>
      <c r="B27" s="91" t="s">
        <v>72</v>
      </c>
      <c r="C27" s="92"/>
      <c r="D27" s="29"/>
      <c r="E27" s="29"/>
      <c r="F27" s="62"/>
      <c r="G27" s="39"/>
    </row>
    <row r="28" spans="1:7" ht="14.25" customHeight="1" x14ac:dyDescent="0.2">
      <c r="A28" s="51"/>
      <c r="B28" s="14" t="s">
        <v>83</v>
      </c>
      <c r="C28" s="19" t="s">
        <v>9</v>
      </c>
      <c r="D28" s="29">
        <v>293</v>
      </c>
      <c r="E28" s="64"/>
      <c r="F28" s="62"/>
      <c r="G28" s="65"/>
    </row>
    <row r="29" spans="1:7" x14ac:dyDescent="0.2">
      <c r="A29" s="11"/>
      <c r="B29" s="14"/>
      <c r="C29" s="19"/>
      <c r="D29" s="29"/>
      <c r="E29" s="29"/>
      <c r="F29" s="62"/>
      <c r="G29" s="39"/>
    </row>
    <row r="30" spans="1:7" ht="76.5" customHeight="1" x14ac:dyDescent="0.2">
      <c r="A30" s="11">
        <v>9</v>
      </c>
      <c r="B30" s="100" t="s">
        <v>69</v>
      </c>
      <c r="C30" s="82"/>
      <c r="D30" s="29"/>
      <c r="E30" s="29"/>
      <c r="F30" s="62"/>
      <c r="G30" s="39"/>
    </row>
    <row r="31" spans="1:7" x14ac:dyDescent="0.2">
      <c r="A31" s="11"/>
      <c r="B31" s="72"/>
      <c r="C31" s="19" t="s">
        <v>70</v>
      </c>
      <c r="D31" s="31">
        <v>30</v>
      </c>
      <c r="E31" s="64"/>
      <c r="F31" s="62"/>
      <c r="G31" s="65"/>
    </row>
    <row r="32" spans="1:7" x14ac:dyDescent="0.2">
      <c r="A32" s="11"/>
      <c r="B32" s="14"/>
      <c r="C32" s="19"/>
      <c r="D32" s="29"/>
      <c r="E32" s="29"/>
      <c r="F32" s="62"/>
      <c r="G32" s="39"/>
    </row>
    <row r="33" spans="1:7" ht="144" customHeight="1" x14ac:dyDescent="0.2">
      <c r="A33" s="11">
        <v>10</v>
      </c>
      <c r="B33" s="100" t="s">
        <v>65</v>
      </c>
      <c r="C33" s="82"/>
      <c r="D33" s="31"/>
      <c r="E33" s="29"/>
      <c r="F33" s="62"/>
      <c r="G33" s="39"/>
    </row>
    <row r="34" spans="1:7" ht="28.5" x14ac:dyDescent="0.2">
      <c r="A34" s="11"/>
      <c r="B34" s="72" t="s">
        <v>68</v>
      </c>
      <c r="C34" s="19" t="s">
        <v>14</v>
      </c>
      <c r="D34" s="31">
        <v>1</v>
      </c>
      <c r="E34" s="64"/>
      <c r="F34" s="62"/>
      <c r="G34" s="65"/>
    </row>
    <row r="35" spans="1:7" x14ac:dyDescent="0.2">
      <c r="A35" s="11"/>
      <c r="B35" s="73"/>
      <c r="C35" s="19"/>
      <c r="D35" s="31"/>
      <c r="E35" s="29"/>
      <c r="F35" s="62"/>
      <c r="G35" s="39"/>
    </row>
    <row r="36" spans="1:7" ht="231.75" customHeight="1" x14ac:dyDescent="0.2">
      <c r="A36" s="11">
        <v>11</v>
      </c>
      <c r="B36" s="101" t="s">
        <v>84</v>
      </c>
      <c r="C36" s="102"/>
      <c r="D36" s="31"/>
      <c r="E36" s="29"/>
      <c r="F36" s="62"/>
      <c r="G36" s="39"/>
    </row>
    <row r="37" spans="1:7" x14ac:dyDescent="0.2">
      <c r="A37" s="11"/>
      <c r="B37" s="14"/>
      <c r="C37" s="19" t="s">
        <v>14</v>
      </c>
      <c r="D37" s="31">
        <v>1</v>
      </c>
      <c r="E37" s="64"/>
      <c r="F37" s="62"/>
      <c r="G37" s="65"/>
    </row>
    <row r="38" spans="1:7" x14ac:dyDescent="0.2">
      <c r="A38" s="11"/>
      <c r="B38" s="14"/>
      <c r="C38" s="19"/>
      <c r="D38" s="31"/>
      <c r="E38" s="29"/>
      <c r="F38" s="62"/>
      <c r="G38" s="39"/>
    </row>
    <row r="39" spans="1:7" ht="113.25" customHeight="1" x14ac:dyDescent="0.2">
      <c r="A39" s="11">
        <v>12</v>
      </c>
      <c r="B39" s="100" t="s">
        <v>63</v>
      </c>
      <c r="C39" s="82"/>
      <c r="D39" s="31"/>
      <c r="E39" s="29"/>
      <c r="F39" s="62"/>
      <c r="G39" s="39"/>
    </row>
    <row r="40" spans="1:7" x14ac:dyDescent="0.2">
      <c r="A40" s="11"/>
      <c r="B40" s="14" t="s">
        <v>64</v>
      </c>
      <c r="C40" s="19" t="s">
        <v>14</v>
      </c>
      <c r="D40" s="31">
        <v>5</v>
      </c>
      <c r="E40" s="64"/>
      <c r="F40" s="62"/>
      <c r="G40" s="65"/>
    </row>
    <row r="41" spans="1:7" x14ac:dyDescent="0.2">
      <c r="A41" s="11"/>
      <c r="B41" s="14"/>
      <c r="C41" s="19"/>
      <c r="D41" s="29"/>
      <c r="E41" s="29"/>
      <c r="F41" s="62"/>
      <c r="G41" s="39"/>
    </row>
    <row r="42" spans="1:7" ht="111.75" customHeight="1" x14ac:dyDescent="0.2">
      <c r="A42" s="11">
        <v>13</v>
      </c>
      <c r="B42" s="100" t="s">
        <v>85</v>
      </c>
      <c r="C42" s="82"/>
      <c r="D42" s="31"/>
      <c r="E42" s="29"/>
      <c r="F42" s="62"/>
      <c r="G42" s="39"/>
    </row>
    <row r="43" spans="1:7" x14ac:dyDescent="0.2">
      <c r="A43" s="11"/>
      <c r="B43" s="14"/>
      <c r="C43" s="19" t="s">
        <v>14</v>
      </c>
      <c r="D43" s="31">
        <v>2</v>
      </c>
      <c r="E43" s="64"/>
      <c r="F43" s="62"/>
      <c r="G43" s="65"/>
    </row>
    <row r="44" spans="1:7" x14ac:dyDescent="0.2">
      <c r="A44" s="10"/>
      <c r="B44" s="69"/>
      <c r="C44" s="61"/>
      <c r="D44" s="29"/>
      <c r="E44" s="29"/>
      <c r="F44" s="62"/>
      <c r="G44" s="39"/>
    </row>
    <row r="45" spans="1:7" s="56" customFormat="1" ht="30" x14ac:dyDescent="0.25">
      <c r="A45" s="52"/>
      <c r="B45" s="103" t="s">
        <v>24</v>
      </c>
      <c r="C45" s="104"/>
      <c r="D45" s="104"/>
      <c r="E45" s="53" t="s">
        <v>88</v>
      </c>
      <c r="F45" s="54"/>
      <c r="G45" s="55"/>
    </row>
  </sheetData>
  <mergeCells count="24">
    <mergeCell ref="B33:C33"/>
    <mergeCell ref="B30:C30"/>
    <mergeCell ref="B36:C36"/>
    <mergeCell ref="B45:D45"/>
    <mergeCell ref="B42:C42"/>
    <mergeCell ref="B39:C39"/>
    <mergeCell ref="B1:C1"/>
    <mergeCell ref="A6:A7"/>
    <mergeCell ref="B6:C6"/>
    <mergeCell ref="A21:A22"/>
    <mergeCell ref="B21:C21"/>
    <mergeCell ref="A12:A13"/>
    <mergeCell ref="B12:C12"/>
    <mergeCell ref="A15:A16"/>
    <mergeCell ref="B15:C15"/>
    <mergeCell ref="A18:A19"/>
    <mergeCell ref="B18:C18"/>
    <mergeCell ref="B27:C27"/>
    <mergeCell ref="A9:A10"/>
    <mergeCell ref="B9:C9"/>
    <mergeCell ref="B3:C3"/>
    <mergeCell ref="B2:G2"/>
    <mergeCell ref="A24:A25"/>
    <mergeCell ref="B24:C24"/>
  </mergeCells>
  <phoneticPr fontId="1" type="noConversion"/>
  <pageMargins left="0.74803149606299213" right="0.35433070866141736" top="1.4566929133858268" bottom="0.59055118110236227" header="0.51181102362204722" footer="0.51181102362204722"/>
  <pageSetup orientation="portrait" useFirstPageNumber="1" r:id="rId1"/>
  <headerFooter alignWithMargins="0">
    <oddHeader>&amp;C&amp;"Arial,Italic"&amp;10
Tender za zamenu azbestcementnih cevi na delu distribucione mreže vodovoda Apatin&amp;"Arial,Bold"&amp;12
&amp;R&amp;"Times New Roman,Bold"&amp;12str.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18</vt:lpstr>
      <vt:lpstr>4</vt:lpstr>
      <vt:lpstr>Sheet1</vt:lpstr>
      <vt:lpstr>Sheet2</vt:lpstr>
      <vt:lpstr>'18'!Print_Area</vt:lpstr>
      <vt:lpstr>'4'!Print_Area</vt:lpstr>
    </vt:vector>
  </TitlesOfParts>
  <Company>Akvaprojekt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dc:creator>
  <cp:lastModifiedBy>biljana</cp:lastModifiedBy>
  <cp:lastPrinted>2018-05-09T09:55:11Z</cp:lastPrinted>
  <dcterms:created xsi:type="dcterms:W3CDTF">2005-10-10T10:18:29Z</dcterms:created>
  <dcterms:modified xsi:type="dcterms:W3CDTF">2018-05-09T11:19:31Z</dcterms:modified>
</cp:coreProperties>
</file>